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00404564\Downloads\Neuer Ordner\"/>
    </mc:Choice>
  </mc:AlternateContent>
  <bookViews>
    <workbookView xWindow="-90" yWindow="-90" windowWidth="23235" windowHeight="12555" tabRatio="883"/>
  </bookViews>
  <sheets>
    <sheet name="NaiS_Form2_LU_WirkA" sheetId="15" r:id="rId1"/>
    <sheet name="Form2 A Rück_2A" sheetId="39" r:id="rId2"/>
    <sheet name="Form2 A Rück_2B" sheetId="40" r:id="rId3"/>
    <sheet name="Eingangswerte_SW" sheetId="38" state="hidden" r:id="rId4"/>
    <sheet name="Gemeindeverzeichnis" sheetId="23" state="hidden" r:id="rId5"/>
    <sheet name="STAOGR_NATGEF" sheetId="24" state="hidden" r:id="rId6"/>
    <sheet name="Staotyp_minimal" sheetId="21" state="hidden" r:id="rId7"/>
    <sheet name="Staotyp_ideal" sheetId="22" state="hidden" r:id="rId8"/>
    <sheet name="Natgef_minimal" sheetId="20" state="hidden" r:id="rId9"/>
    <sheet name="Natgef_ideal" sheetId="19" state="hidden" r:id="rId10"/>
  </sheets>
  <externalReferences>
    <externalReference r:id="rId11"/>
  </externalReferences>
  <definedNames>
    <definedName name="Anz_WE" localSheetId="2">#REF!</definedName>
    <definedName name="Anz_WE">#REF!</definedName>
    <definedName name="Anz_WE_RO" localSheetId="2">#REF!</definedName>
    <definedName name="Anz_WE_RO">#REF!</definedName>
    <definedName name="ATT_CBX">NaiS_Form2_LU_WirkA!$M$1</definedName>
    <definedName name="ATT_RO">NaiS_Form2_LU_WirkA!$I$1</definedName>
    <definedName name="ATT_TYPE">NaiS_Form2_LU_WirkA!$J$1</definedName>
    <definedName name="ATT_URL">NaiS_Form2_LU_WirkA!$H$1</definedName>
    <definedName name="ATT_WNU_ID">NaiS_Form2_LU_WirkA!$L$1</definedName>
    <definedName name="Auszahlungsadresse" localSheetId="2">#REF!</definedName>
    <definedName name="Auszahlungsadresse">#REF!</definedName>
    <definedName name="BHSW_Flaeche" localSheetId="2">#REF!</definedName>
    <definedName name="BHSW_Flaeche">#REF!</definedName>
    <definedName name="BHSW_Flaeche_WP" localSheetId="2">#REF!</definedName>
    <definedName name="BHSW_Flaeche_WP">#REF!</definedName>
    <definedName name="BSW_Flaeche" localSheetId="2">#REF!</definedName>
    <definedName name="BSW_Flaeche">#REF!</definedName>
    <definedName name="BSW_Flaeche_WP" localSheetId="2">#REF!</definedName>
    <definedName name="BSW_Flaeche_WP">#REF!</definedName>
    <definedName name="_xlnm.Print_Area" localSheetId="3">Eingangswerte_SW!$B$1:$F$46</definedName>
    <definedName name="_xlnm.Print_Area" localSheetId="0">NaiS_Form2_LU_WirkA!$B$1:$V$52</definedName>
    <definedName name="_xlnm.Print_Area" localSheetId="9">Natgef_ideal!$A$1:$I$18</definedName>
    <definedName name="_xlnm.Print_Titles" localSheetId="1">'Form2 A Rück_2A'!$1:$3</definedName>
    <definedName name="_xlnm.Print_Titles" localSheetId="2">'Form2 A Rück_2B'!$1:$3</definedName>
    <definedName name="_xlnm.Print_Titles" localSheetId="4">Gemeindeverzeichnis!$9:$9</definedName>
    <definedName name="G_Baul_defBeitrag" localSheetId="2">#REF!</definedName>
    <definedName name="G_Baul_defBeitrag">#REF!</definedName>
    <definedName name="G_Baul_Offerte" localSheetId="2">#REF!</definedName>
    <definedName name="G_Baul_Offerte">#REF!</definedName>
    <definedName name="G_Baul_Offerte_pauschal_Abr" localSheetId="2">#REF!</definedName>
    <definedName name="G_Baul_Offerte_pauschal_Abr">#REF!</definedName>
    <definedName name="G_defBeitrag" localSheetId="2">#REF!</definedName>
    <definedName name="G_defBeitrag">#REF!</definedName>
    <definedName name="G_defBeitrag_G" localSheetId="2">#REF!</definedName>
    <definedName name="G_defBeitrag_G">#REF!</definedName>
    <definedName name="G_defBeitrag_inklBL" localSheetId="2">#REF!</definedName>
    <definedName name="G_defBeitrag_inklBL">#REF!</definedName>
    <definedName name="G_Kostentraeger" localSheetId="2">#REF!</definedName>
    <definedName name="G_Kostentraeger">#REF!</definedName>
    <definedName name="G_Offerte" localSheetId="2">#REF!</definedName>
    <definedName name="G_Offerte">#REF!</definedName>
    <definedName name="G_Offerte_G" localSheetId="2">#REF!</definedName>
    <definedName name="G_Offerte_G">#REF!</definedName>
    <definedName name="G_Offerte_inklBL" localSheetId="2">#REF!</definedName>
    <definedName name="G_Offerte_inklBL">#REF!</definedName>
    <definedName name="G_Offerte_pauschal" localSheetId="2">#REF!</definedName>
    <definedName name="G_Offerte_pauschal">#REF!</definedName>
    <definedName name="G_Offerte_pauschal_Abr" localSheetId="2">#REF!</definedName>
    <definedName name="G_Offerte_pauschal_Abr">#REF!</definedName>
    <definedName name="G_Offerte_pauschal_Abr_G" localSheetId="2">#REF!</definedName>
    <definedName name="G_Offerte_pauschal_Abr_G">#REF!</definedName>
    <definedName name="G_Offerte_pauschal_Abr_inklBL" localSheetId="2">#REF!</definedName>
    <definedName name="G_Offerte_pauschal_Abr_inklBL">#REF!</definedName>
    <definedName name="G_Offerte_pauschal_G" localSheetId="2">#REF!</definedName>
    <definedName name="G_Offerte_pauschal_G">#REF!</definedName>
    <definedName name="G_Offerte_pauschal_inklBL" localSheetId="2">#REF!</definedName>
    <definedName name="G_Offerte_pauschal_inklBL">#REF!</definedName>
    <definedName name="G_Offerte_pauschal_x" localSheetId="2">#REF!</definedName>
    <definedName name="G_Offerte_pauschal_x">#REF!</definedName>
    <definedName name="MwSt">Eingangswerte_SW!$F$45</definedName>
    <definedName name="PL_extern_Gew_RO">Eingangswerte_SW!$F$42</definedName>
    <definedName name="PL_extern_max">Eingangswerte_SW!$F$40</definedName>
    <definedName name="PL_extern_max_min_Anz_WE">Eingangswerte_SW!$F$41</definedName>
    <definedName name="PL_extern_min">Eingangswerte_SW!$F$39</definedName>
    <definedName name="PL_Refoe">Eingangswerte_SW!$F$38</definedName>
    <definedName name="PL_Stundenansatz">Eingangswerte_SW!$F$44</definedName>
    <definedName name="SW_Anforderungen_def" localSheetId="2">#REF!</definedName>
    <definedName name="SW_Anforderungen_def">#REF!</definedName>
    <definedName name="SW_Anforderungen_Voranschlag" localSheetId="2">#REF!</definedName>
    <definedName name="SW_Anforderungen_Voranschlag">#REF!</definedName>
    <definedName name="SW_Anz_WE" localSheetId="2">#REF!</definedName>
    <definedName name="SW_Anz_WE">#REF!</definedName>
    <definedName name="SW_Anz_WE_RO" localSheetId="2">#REF!</definedName>
    <definedName name="SW_Anz_WE_RO">#REF!</definedName>
    <definedName name="SW_Bank" localSheetId="2">#REF!</definedName>
    <definedName name="SW_Bank">#REF!</definedName>
    <definedName name="SW_Bank_Filiale" localSheetId="2">#REF!</definedName>
    <definedName name="SW_Bank_Filiale">#REF!</definedName>
    <definedName name="SW_Bank_PLZ_Ort" localSheetId="2">#REF!</definedName>
    <definedName name="SW_Bank_PLZ_Ort">#REF!</definedName>
    <definedName name="SW_Baul_besAufwand" localSheetId="2">#REF!</definedName>
    <definedName name="SW_Baul_besAufwand">#REF!</definedName>
    <definedName name="SW_Baul_defBeitrag" localSheetId="2">#REF!</definedName>
    <definedName name="SW_Baul_defBeitrag">#REF!</definedName>
    <definedName name="SW_Baul_Offerte" localSheetId="2">#REF!</definedName>
    <definedName name="SW_Baul_Offerte">#REF!</definedName>
    <definedName name="SW_Baul_Voranschlag" localSheetId="2">#REF!</definedName>
    <definedName name="SW_Baul_Voranschlag">#REF!</definedName>
    <definedName name="SW_besAufwand_Bauleitung" localSheetId="2">#REF!</definedName>
    <definedName name="SW_besAufwand_Bauleitung">#REF!</definedName>
    <definedName name="SW_Bonus_1">Eingangswerte_SW!$F$13</definedName>
    <definedName name="SW_Bonus_2">Eingangswerte_SW!$F$14</definedName>
    <definedName name="SW_Bonus_Kuerzung" localSheetId="2">#REF!</definedName>
    <definedName name="SW_Bonus_Kuerzung">#REF!</definedName>
    <definedName name="SW_defBeitrag" localSheetId="2">#REF!</definedName>
    <definedName name="SW_defBeitrag">#REF!</definedName>
    <definedName name="SW_defBeitrag_BK" localSheetId="2">#REF!</definedName>
    <definedName name="SW_defBeitrag_BK">#REF!</definedName>
    <definedName name="SW_defBeitrag_G" localSheetId="2">#REF!</definedName>
    <definedName name="SW_defBeitrag_G">#REF!</definedName>
    <definedName name="SW_defBeitrag_inklBL" localSheetId="2">#REF!</definedName>
    <definedName name="SW_defBeitrag_inklBL">#REF!</definedName>
    <definedName name="SW_defBetrag" localSheetId="2">#REF!</definedName>
    <definedName name="SW_defBetrag">#REF!</definedName>
    <definedName name="SW_Gemeinde">NaiS_Form2_LU_WirkA!$D$3</definedName>
    <definedName name="SW_IBAN" localSheetId="2">#REF!</definedName>
    <definedName name="SW_IBAN">#REF!</definedName>
    <definedName name="SW_Nutzniesser" localSheetId="2">#REF!</definedName>
    <definedName name="SW_Nutzniesser">#REF!</definedName>
    <definedName name="SW_Nutzniesser_Proz" localSheetId="2">#REF!</definedName>
    <definedName name="SW_Nutzniesser_Proz">#REF!</definedName>
    <definedName name="SW_Offerte" localSheetId="2">#REF!</definedName>
    <definedName name="SW_Offerte">#REF!</definedName>
    <definedName name="SW_Offerte_Abr" localSheetId="2">#REF!</definedName>
    <definedName name="SW_Offerte_Abr">#REF!</definedName>
    <definedName name="SW_Offerte_Abr_BK" localSheetId="2">#REF!</definedName>
    <definedName name="SW_Offerte_Abr_BK">#REF!</definedName>
    <definedName name="SW_Offerte_Abr_G" localSheetId="2">#REF!</definedName>
    <definedName name="SW_Offerte_Abr_G">#REF!</definedName>
    <definedName name="SW_Offerte_Abr_inklBL" localSheetId="2">#REF!</definedName>
    <definedName name="SW_Offerte_Abr_inklBL">#REF!</definedName>
    <definedName name="SW_Offerte_BK" localSheetId="2">#REF!</definedName>
    <definedName name="SW_Offerte_BK">#REF!</definedName>
    <definedName name="SW_Offerte_BL" localSheetId="2">#REF!</definedName>
    <definedName name="SW_Offerte_BL">#REF!</definedName>
    <definedName name="SW_Offerte_G" localSheetId="2">#REF!</definedName>
    <definedName name="SW_Offerte_G">#REF!</definedName>
    <definedName name="SW_Offerte_tot" localSheetId="2">#REF!</definedName>
    <definedName name="SW_Offerte_tot">#REF!</definedName>
    <definedName name="SW_Sockel_BHSW">Eingangswerte_SW!$F$11</definedName>
    <definedName name="SW_Sockel_BSW">Eingangswerte_SW!$F$10</definedName>
    <definedName name="SW_Sockel_def" localSheetId="2">#REF!</definedName>
    <definedName name="SW_Sockel_def">#REF!</definedName>
    <definedName name="SW_Sockel_Offerte" localSheetId="2">#REF!</definedName>
    <definedName name="SW_Sockel_Offerte">#REF!</definedName>
    <definedName name="SW_Sockel_Offerte_Abr" localSheetId="2">#REF!</definedName>
    <definedName name="SW_Sockel_Offerte_Abr">#REF!</definedName>
    <definedName name="SW_Sockel_Voranschlag" localSheetId="2">#REF!</definedName>
    <definedName name="SW_Sockel_Voranschlag">#REF!</definedName>
    <definedName name="SW_SockelPH_def" localSheetId="2">#REF!</definedName>
    <definedName name="SW_SockelPH_def">#REF!</definedName>
    <definedName name="SW_SockelPH_Voranschlag" localSheetId="2">#REF!</definedName>
    <definedName name="SW_SockelPH_Voranschlag">#REF!</definedName>
    <definedName name="SW_Voranschlag_BK" localSheetId="2">#REF!</definedName>
    <definedName name="SW_Voranschlag_BK">#REF!</definedName>
    <definedName name="SW_Voranschlag_G" localSheetId="2">#REF!</definedName>
    <definedName name="SW_Voranschlag_G">#REF!</definedName>
    <definedName name="SW_Voranschlag_ha" localSheetId="2">#REF!</definedName>
    <definedName name="SW_Voranschlag_ha">#REF!</definedName>
    <definedName name="SW_Voranschlag_inklBL" localSheetId="2">#REF!</definedName>
    <definedName name="SW_Voranschlag_inklBL">#REF!</definedName>
    <definedName name="SW_Voranschlag_tot" localSheetId="2">#REF!</definedName>
    <definedName name="SW_Voranschlag_tot">#REF!</definedName>
    <definedName name="WP_Eingr_Flaeche" localSheetId="2">#REF!</definedName>
    <definedName name="WP_Eingr_Flaeche">#REF!</definedName>
    <definedName name="WP_Eingr_Name" localSheetId="2">#REF!</definedName>
    <definedName name="WP_Eingr_Name">#REF!</definedName>
    <definedName name="WP_Gemeinde" localSheetId="2">#REF!</definedName>
    <definedName name="WP_Gemeinde">#REF!</definedName>
    <definedName name="WP_Ges_Nr" localSheetId="2">#REF!</definedName>
    <definedName name="WP_Ges_Nr">#REF!</definedName>
    <definedName name="WP_Waldorg" localSheetId="2">#REF!</definedName>
    <definedName name="WP_Waldorg">#REF!</definedName>
    <definedName name="WP_wnuID" localSheetId="2">#REF!</definedName>
    <definedName name="WP_wnuID">#REF!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40" l="1"/>
  <c r="E1" i="40"/>
  <c r="C2" i="39"/>
  <c r="E1" i="39"/>
  <c r="F7" i="23" l="1"/>
  <c r="E7" i="23"/>
  <c r="D7" i="23"/>
  <c r="C9" i="24"/>
  <c r="C23" i="24"/>
  <c r="D36" i="15"/>
  <c r="D41" i="15"/>
  <c r="C41" i="15"/>
  <c r="C36" i="15"/>
  <c r="D31" i="15"/>
  <c r="C31" i="15"/>
  <c r="D16" i="15"/>
  <c r="C16" i="15"/>
  <c r="D11" i="15"/>
  <c r="C11" i="15"/>
  <c r="B23" i="24"/>
  <c r="B9" i="24"/>
  <c r="B7" i="23"/>
  <c r="C7" i="23"/>
  <c r="B5" i="24" l="1"/>
  <c r="C5" i="24"/>
  <c r="U5" i="15" s="1"/>
</calcChain>
</file>

<file path=xl/sharedStrings.xml><?xml version="1.0" encoding="utf-8"?>
<sst xmlns="http://schemas.openxmlformats.org/spreadsheetml/2006/main" count="721" uniqueCount="554">
  <si>
    <t>Werthenstein</t>
  </si>
  <si>
    <t>wer</t>
  </si>
  <si>
    <t>Vorlage für Pfeile</t>
  </si>
  <si>
    <t>von hier hinüberziehen</t>
  </si>
  <si>
    <t>2.1.2</t>
  </si>
  <si>
    <t>2.2.5</t>
  </si>
  <si>
    <t>Datum:</t>
  </si>
  <si>
    <t>BearbeiterIn:</t>
  </si>
  <si>
    <t xml:space="preserve"> - Aufwuchs</t>
  </si>
  <si>
    <t>(bis und mit Dickung, 40 cm
Höhe bis 12 cm BHD)</t>
  </si>
  <si>
    <t xml:space="preserve">Bestandes- und 
Einzelbaummerkmale 
</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</si>
  <si>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</si>
  <si>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</si>
  <si>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</si>
  <si>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</si>
  <si>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</si>
  <si>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</si>
  <si>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</si>
  <si>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</si>
  <si>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Lückenlänge in Falllinie &lt; 60m
Falls Lückenlänge grösser, Lückenbreite &lt; 15m
Deckungsgrad &gt; 50%</t>
  </si>
  <si>
    <t>Lückenlänge in Falllinie &lt; 50m
Falls Lückenlänge grösser, Lückenbreite &lt; 15m
Deckungsgrad &gt; 50%</t>
  </si>
  <si>
    <t>Lückenlänge in Falllinie &lt; 40m
Falls Lückenlänge grösser, Lückenbreite &lt; 15m
Deckungsgrad &gt; 50%</t>
  </si>
  <si>
    <t>Lückenlänge in Falllinie &lt; 30m
Falls Lückenlänge grösser, Lückenbreite &lt; 15m
Deckungsgrad &gt; 50%</t>
  </si>
  <si>
    <t>Lückenlänge in Falllinie &lt; 50m
Falls Lückenlänge grösser, Lückenbreite &lt; 5m
Deckungsgrad &gt; 50%</t>
  </si>
  <si>
    <t>Lückenlänge in Falllinie &lt; 40m
Falls Lückenlänge grösser, Lückenbreite &lt; 5m
Deckungsgrad &gt; 50%</t>
  </si>
  <si>
    <t>Lückenlänge in Falllinie &lt; 30m
Falls Lückenlänge grösser, Lückenbreite &lt; 5m
Deckungsgrad &gt; 50%</t>
  </si>
  <si>
    <t>Lückenlänge in Falllinie &lt; 25m
Falls Lückenlänge grösser, Lückenbreite &lt; 15m
Deckungsgrad &gt; 50%</t>
  </si>
  <si>
    <t>Lückenlänge in Falllinie &lt; 25m
Falls Lückenlänge grösser, Lückenbreite &lt; 5m
Deckungsgrad &gt; 50%</t>
  </si>
  <si>
    <t xml:space="preserve">Minimalprofil 
(Standortsgruppe &amp; Naturgefahr)
</t>
  </si>
  <si>
    <t xml:space="preserve">Idealprofil
(Standortsgruppe &amp; Naturgefahr)
</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</si>
  <si>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</si>
  <si>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</si>
  <si>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</si>
  <si>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</si>
  <si>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</si>
  <si>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</si>
  <si>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</si>
  <si>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</si>
  <si>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 xml:space="preserve">     </t>
  </si>
  <si>
    <t xml:space="preserve">      </t>
  </si>
  <si>
    <t xml:space="preserve">                     </t>
  </si>
  <si>
    <t xml:space="preserve">2. Naturgefahr + Wirksamkeit:   </t>
  </si>
  <si>
    <t>NaiS-Anforderungen 'minimal' nach Standortstyp</t>
  </si>
  <si>
    <t>Standortstyp</t>
  </si>
  <si>
    <t>Mischung</t>
  </si>
  <si>
    <t>Gefüge vertikal</t>
  </si>
  <si>
    <t>Gefüge horizontal</t>
  </si>
  <si>
    <t>Stabilitätsträger</t>
  </si>
  <si>
    <t>Keimbett</t>
  </si>
  <si>
    <t>Anwuchs</t>
  </si>
  <si>
    <t>Aufwuchs</t>
  </si>
  <si>
    <t>1a extrem saure Buchewälder</t>
  </si>
  <si>
    <t>Ta  30 - 60%
Laubbäume  40 - 70%
Bu  30 - 70%
Fi  0 - 30%</t>
  </si>
  <si>
    <t>Genügend entwicklungsfähige Bäume in mind. 2 Ø-Klassen/ha</t>
  </si>
  <si>
    <t xml:space="preserve">mind. 1/2 Krone gleichmässig geform
Lotrechte Stämme mit guter Verankerung, nur vereinzelt starke Hänger
</t>
  </si>
  <si>
    <t>Fläche mit starker Vegetationskonkurrenz &lt; 1/3</t>
  </si>
  <si>
    <t>Bei Deckungsgrad &lt; 70% mind. 10 Ta oder Bu/a (Ø alle 3 m) vorhanden</t>
  </si>
  <si>
    <t>Pro ha mind. 1 Trupp (2 – 5 a, Ø alle 100 m) oder Deckungsgrad mind. 3%
Mischung zielgerecht</t>
  </si>
  <si>
    <t>1b saure bis basenreiche Bu-Wä der sub- u. untermontanen Stufe</t>
  </si>
  <si>
    <t>Laubbäume  60 - 100%
Bu  50 - 100%
Ta  Samenbäume - 40%
Fi  0 - 30%</t>
  </si>
  <si>
    <t>mind. 1/2 Krone gleichmässig geformt
Lotrechte Stämme mit guter Verankerung, nur vereinzelt starke Hänger</t>
  </si>
  <si>
    <t>Bei Deckungsgrad &lt; 70% mind. 10 Bu/a (Ø alle 3 m) vorhanden</t>
  </si>
  <si>
    <t>2 Tannen-Buchenwälder</t>
  </si>
  <si>
    <t>Bu  30 - 80%
Ta  10 - 60%
Fi  0 - 30%
BAh Samenbäume - 60%
Rutschung: Ta  20 - 60%
Lawine: Immergrüne Ndb  30 - 70%</t>
  </si>
  <si>
    <t>Einzelbäume, allenfalls Kleinkollektive</t>
  </si>
  <si>
    <t>Kronenlänge Ta mind. 2/3, Fi mind. 1/2
Schlankheitsgrad &lt; 80
Lotrechte Stämme mit guter Verankerung, nur vereinzelt starke Hänger</t>
  </si>
  <si>
    <t>2.2.1</t>
  </si>
  <si>
    <t>2.2.2</t>
  </si>
  <si>
    <t>2.2.3</t>
  </si>
  <si>
    <t>2.2.4</t>
  </si>
  <si>
    <t>2.1.1</t>
  </si>
  <si>
    <t>2.1.3</t>
  </si>
  <si>
    <t>2.3.1</t>
  </si>
  <si>
    <t>2.3.2</t>
  </si>
  <si>
    <t>2.3.3</t>
  </si>
  <si>
    <t>2.3.4</t>
  </si>
  <si>
    <t>Mindestansatz für externe Projektleitung</t>
  </si>
  <si>
    <t>Maximalansatz für externe Projektleitung</t>
  </si>
  <si>
    <t>Maximalansatz bei X Waldeigentümer erreicht</t>
  </si>
  <si>
    <t>Gewichtung RO-Mitglieder</t>
  </si>
  <si>
    <t>Faktor</t>
  </si>
  <si>
    <t>Bei Deckungsgrad &lt; 60% mind. 10 Bu/Ta pro a (Ø alle 3 m) vorhanden
in Lücken BAh vorhanden</t>
  </si>
  <si>
    <t>Pro ha mind. 1 Trupp (2 – 5 a, Ø alle 100 m) oder Deckungsgrad mind. 4% 
Mischung zielgerecht</t>
  </si>
  <si>
    <t>3 Ahorn-Eschenwälder und Eschenwälder</t>
  </si>
  <si>
    <t xml:space="preserve">Bah, Es, Bul, Vb, Wer  70  -  100%
Ta  0  -  30%
Fi  0  -  10% </t>
  </si>
  <si>
    <t>Meistens Stämme mit guter Verankerung, nur vereinzelt starke Hänger</t>
  </si>
  <si>
    <t>Fläche mit starker Vegetationskonkurrenz
für Bergahorn &lt; 1/3</t>
  </si>
  <si>
    <t>In Lücken vorhanden</t>
  </si>
  <si>
    <t xml:space="preserve">Pro ha mind. 1 Trupp (2 – 5 a, Ø alle 100 m) oder Deckungsgrad mind. 4%
Mischung zielgerecht
</t>
  </si>
  <si>
    <t>4 Tannen- und Fichten-Tannenwälder</t>
  </si>
  <si>
    <t>Ta  40 - 90%
Fi  10 - 60%
Vb  Samenbäume (Sb)
in basenreichen Ausbildungen:
Bah, WEr, ev. Es;  Samenbäume - 20%</t>
  </si>
  <si>
    <t>Einzelbäume (Ta) sowie Rotten oder Kleinkollektive (Fi)</t>
  </si>
  <si>
    <t>Kronenlänge min. 1/2
Schlankheitsgrad &lt; 80
Lotrechte Stämme mit guter Verankerung, nur vereinzelt starke Hänger</t>
  </si>
  <si>
    <t>Alle 15 m (50 Stellen/ha) Moderholz oder erhöhte Kleinstandorte mit Vogelbeer­wäldchen vorhanden
Fläche mit starker Vegetationskonkurrenz &lt; 1/2</t>
  </si>
  <si>
    <t>Bei Deckungsgrad &lt; 60% mindestens 10 Ta/a (Ø alle 3 m), in Lücken , Fi und Vb vorhanden</t>
  </si>
  <si>
    <t>Pro ha mind. 30 Verjüngungsansätze (Ø alle 19 m) oder Deckungsgrad mind. 4%, Mischung zielgerecht</t>
  </si>
  <si>
    <t>5a stark saure, frisch bis feuchte Fichtenwälder</t>
  </si>
  <si>
    <t>Fi  70 - 100%
Vb  Samenbäume - 30%
Lä  0 - 30%</t>
  </si>
  <si>
    <t>Rotten, allenfalls Einzelbäume</t>
  </si>
  <si>
    <t>Kronenlänge mind. 2/3
Lotrechte Stämme mit guter Verankerung, nur vereinzelt starke Hänger</t>
  </si>
  <si>
    <t>Alle 10 m (100 Stellen/ha) Moderholz oder erhöhte Kleinstandorte mit Vb-Wäldchen oder Mineralerde vorhanden</t>
  </si>
  <si>
    <t>An mind. 1/3 verjüngungsgünstigen Stellen
Fi und Vb vorhanden</t>
  </si>
  <si>
    <t>Mindestens 70 Verjüngungsansätze/ha (Ø alle 12 m), Mischung zielgerecht</t>
  </si>
  <si>
    <t>5b saure bis basenreiche, frische bis wechseltrockene Fichtenwälder</t>
  </si>
  <si>
    <t>Fi  60 - 100%
Vb, Mb, Bah  Samenbäume
Randalpen hochmontan:
Fi  60 - 90%
Ta  10 - 40%</t>
  </si>
  <si>
    <t>Kleinkollektive oder Rotten, allenfalls Einzelbäume</t>
  </si>
  <si>
    <t>Kronenlänge mind. 1/2 
Meistens lotrechte Stämme mit guter Verankerung, nur vereinzelt starke Hänger</t>
  </si>
  <si>
    <t>Alle 12 m (80 Stellen /ha) vor Schneegleiten/ Schneekriechen geschützte Kleinstandorte mit Mineralerde oder Laubbäumen vorhanden</t>
  </si>
  <si>
    <t>An mind. 1/3 der verjüngungsgünstigen Stellen
Fi und Vb vorhanden</t>
  </si>
  <si>
    <t>Mindestens 60 Verjüngungsansätze/ha (Ø alle 13 m)
Mischung zielgerecht</t>
  </si>
  <si>
    <t>NaiS-Anforderungen 'ideal' nach Standortstyp</t>
  </si>
  <si>
    <t>Ta  40 - 50%
Laubbäume  50 - 60%
Bu  30 - 50%
Fi  0 - 10%</t>
  </si>
  <si>
    <t xml:space="preserve">Genügend entwicklungsfähige Bäume in mind. 3 Ø-Klassen/ha
</t>
  </si>
  <si>
    <t>Schlussgrad normal-locker</t>
  </si>
  <si>
    <t>Höchstens wenige Kronen stark einseitig
Lotrechte Stämme mit guter Verankerung, keine starken Hänger</t>
  </si>
  <si>
    <t>Fläche mit starker Vegetations­konkurrenz &lt; 1/10</t>
  </si>
  <si>
    <t>Bei Deckungsgrad &lt; 70% mind. 50 Ta oder Bu/a (Ø alle 1.5 m) vorhanden</t>
  </si>
  <si>
    <t>Pro ha mind. 2 Trupp (2 – 5 a, Ø alle 75 m) oder Deckungsgrad mind. 7%
Mischung zielgerecht</t>
  </si>
  <si>
    <t>Laubbäume  80 - 90%
Bu  60 - 80%
Ta  10 - 20%</t>
  </si>
  <si>
    <t>Bei Deckungsgrad &lt; 70% mind. 50 Bu/a (Ø alle 1.5 m) vorhanden</t>
  </si>
  <si>
    <t>Bu  40 - 60%
Ta  30 - 50%
Fi  0 - 20%
BaH/Es  10 - 30%</t>
  </si>
  <si>
    <t>Genügend entwicklungsfähige Bäume in mind. 3 Ø-Klassen/ha</t>
  </si>
  <si>
    <t>Einzelbäume, allenfalls Kleinkollektive, Schlussgrad locker</t>
  </si>
  <si>
    <t>Kronenlänge mind. 2/3
Schlankheitsgrad &lt; 70
Lotrechte Stämme mit guter Verankerung, keine starken Hänger</t>
  </si>
  <si>
    <t>Fläche mit starker Vegetationskonkurrenz &lt; 1/4</t>
  </si>
  <si>
    <t>Bei Deckungsgrad &lt; 60% mind. 50 Bu/Ta pro a (Ø alle 1.5 m) vorhanden
in Lücken BAh vorhanden</t>
  </si>
  <si>
    <t xml:space="preserve">Pro ha mind. 3 Trupp (2 – 5 a, Ø alle 60 m) oder Deckungsgrad mind. 7%
Mischung zielgerecht
</t>
  </si>
  <si>
    <t>BAh, Es, Bul, Vb, Wer  80  -  100%
Ta  0  -  20%</t>
  </si>
  <si>
    <t>Stämme mit guter Verankerung, keine starken Hänger</t>
  </si>
  <si>
    <t>Fläche mit starker Vegetationskonkurrenz
für Bergahorn &lt; 1/10</t>
  </si>
  <si>
    <t>In allen Lücken vorhanden</t>
  </si>
  <si>
    <t>Pro ha mind. 3 Trupp (2 – 5 a, Ø alle 60 m) oder Deckungsgrad mind. 7%
Mischung zielgerecht</t>
  </si>
  <si>
    <t>Ta  50 - 70%
Fi  30 - 40%
Vb  Samenbäume
in basenreichen Ausbildungen:
Bah, WEr, ev. Es  5%</t>
  </si>
  <si>
    <t>Alle 12 m (80 Stellen/ha) Moderholz oder erhöhte Kleinstandorte mit Vogelbeer­wäldchen vorhanden
Fläche mit starker Vegetationskonkurrenz &lt; 1/4</t>
  </si>
  <si>
    <t>Bei Deckungsgrad &lt; 60% mindestens 50 Ta/a (Ø alle 1.5 m), in Lücken Fi und Vb vorhanden</t>
  </si>
  <si>
    <t>Pro ha mind. 50 Verjüngungsansätze
(Ø alle 15 m) oder Deckungsgrad mind. 6%
Mischung zielgerecht</t>
  </si>
  <si>
    <t>Fi  85 - 95%
Vb  5%
Lä  0 - 10%</t>
  </si>
  <si>
    <t>Rotten, allenfalls Einzelbäume
Schlussgrad locker-räumig</t>
  </si>
  <si>
    <t>Kronenlänge bis zum Boden
Lotrechte Stämme mit guter Verankerung, keine starken Hänger</t>
  </si>
  <si>
    <t>Alle 8 m (150 Stellen/ha) Moderholz oder erhöhte Kleinstandorte mit Vb-Wäldchen oder Mineralerde vorhanden</t>
  </si>
  <si>
    <t>An mind. 1/2 verjüngungsgünstigen Stellen
Fi und Vb vorhanden</t>
  </si>
  <si>
    <t>Mindestens 100 Verjüngungsansätze/ha (Ø alle 10 m), Mischung zielgerecht</t>
  </si>
  <si>
    <t>Fi  60 - 80%
Vb, Mb, Bah  10%
Randalpen hochmontan:
Ta  10 - 30%</t>
  </si>
  <si>
    <t>Rotten, allenfalls Einzelbäume, Schlussgrad lockerräumig</t>
  </si>
  <si>
    <t>Kronenlänge mind. 2/3
Lotrechte Stämme mit guter Verankerung, keine starken Hänger</t>
  </si>
  <si>
    <t>Alle 10 m (100 Stellen/ha) vor Schneegleiten/Schneekriechen geschützte Kleinstandorte mit Mineralerde oder Laubbäumen vorhanden</t>
  </si>
  <si>
    <t>An mind. 1/2 der verjüngungsgünstigen Stellen
Fi und Vb vorhanden</t>
  </si>
  <si>
    <t>Mindestens 80 Verjüngungsansätze/ha (Ø alle 12 m)
Mischung zielgerecht</t>
  </si>
  <si>
    <t>NaiS-Anforderungen 'minimal' nach Naturgefahr</t>
  </si>
  <si>
    <t>Keine instabilen, schweren Bäume</t>
  </si>
  <si>
    <t>Zieldurchmesser angepasst</t>
  </si>
  <si>
    <t>mind. 400 Bäume/ha mit BHD &gt; 12 cm
ev. auch Stockausschläge
Bei Öffnungen in der Falllinie Stammabstand &lt; 20 m Liegendes Holz und hohe Stöcke: als Ergänzung zu stehenden Bäumen, falls keine Sturzgefahr</t>
  </si>
  <si>
    <t>mind. 300 Bäume/ha mit BHD &gt; 24 cm
Bei Öffnungen in der Falllinie Stammabstand &lt; 20 m Liegendes Holz und hohe Stöcke: als Ergänzung zu stehenden Bäumen, falls keine Sturzgefahr</t>
  </si>
  <si>
    <t>mind. 150 Bäume/ha mit BHD &gt; 36 cm
Bei Öffnungen in der Falllinie Stammabstand &lt; 20 m Liegendes Holz und hohe Stöcke: als Ergänzung zu stehenden Bäumen, falls keine Sturzgefahr</t>
  </si>
  <si>
    <t>Zieldurchmesser angepasst liegendes Holz und hohe Stöcke als Ergänzung</t>
  </si>
  <si>
    <t>mind. 400 Bäume/ha mit BHD &gt; 12 cm
Bei Öffnungen in der Falllinie Stammabstand &lt; 20 m ev. auch Stockausschläge</t>
  </si>
  <si>
    <t>Lückengrösse max. 6 a,
bei gesicherter Verjüngung max. 12 a
Deckungsgrad dauernd &gt; 40%</t>
  </si>
  <si>
    <t>Deckungsgrad dauernd &gt; 30%</t>
  </si>
  <si>
    <t>nachhaltige Verjüngung gesichert</t>
  </si>
  <si>
    <t>Deckungsgrad dauernd &gt; 50%</t>
  </si>
  <si>
    <t>NaiS-Anforderungen 'ideal' nach Naturgefahr</t>
  </si>
  <si>
    <t>mind. 600 Bäume/ha mit BHD &gt; 12 cm
ev. auch Stockausschläge
Bei Öffnungen in der Falllinie Stammabstand &lt; 20 m Liegendes Holz und hohe Stöcke: als Ergänzung zu stehenden Bäumen, falls keine Sturzgefahr</t>
  </si>
  <si>
    <t>mind. 400 Bäume/ha mit BHD &gt; 24 cm
Bei Öffnungen in der Falllinie Stammabstand &lt; 20 m Liegendes Holz und hohe Stöcke: als Ergänzung zu stehenden Bäumen, falls keine Sturzgefahr</t>
  </si>
  <si>
    <t>mind. 200 Bäume/ha mit BHD &gt; 36 cm
Bei Öffnungen in der Falllinie Stammabstand &lt; 20 m Liegendes Holz und hohe Stöcke: als Ergänzung zu stehenden Bäumen, falls keine Sturzgefahr</t>
  </si>
  <si>
    <t>Zieldurchmesser angepasst 
liegendes Holz und hohe Stöcke als Ergänzung</t>
  </si>
  <si>
    <t>mind. 600 Bäume/ha mit BHD &gt; 12 cm
Bei Öffnungen in der Falllinie Stammabstand &lt; 20 m ev. auch Stockausschläge</t>
  </si>
  <si>
    <t>Lückengrösse max. 4 a,
bei gesicherter Verjüngung max. 8 a
Deckungsgrad dauernd und kleinflächig &gt; 60%</t>
  </si>
  <si>
    <t>keine schweren und wurfgefährdeten Bäume</t>
  </si>
  <si>
    <t>Deckungsgrad dauernd &gt; 70%</t>
  </si>
  <si>
    <t>Naturgefahren</t>
  </si>
  <si>
    <t>Ja / Nein</t>
  </si>
  <si>
    <t>Entwicklung ohne Massnahmen in</t>
  </si>
  <si>
    <t>50 Jahren</t>
  </si>
  <si>
    <t>10 Jahren</t>
  </si>
  <si>
    <t>Beschreibung</t>
  </si>
  <si>
    <t xml:space="preserve">1. Standortsgruppe: </t>
  </si>
  <si>
    <t>Nr</t>
  </si>
  <si>
    <t>Nr.</t>
  </si>
  <si>
    <t>GB.NR.
NEU</t>
  </si>
  <si>
    <t>GB.NR.
ALT</t>
  </si>
  <si>
    <t>GRUNDBUCH
GEMEINDE</t>
  </si>
  <si>
    <t>BFS.
NR.</t>
  </si>
  <si>
    <t>KÜR-
ZEL</t>
  </si>
  <si>
    <t>Adligenswil</t>
  </si>
  <si>
    <t>Luthern</t>
  </si>
  <si>
    <t>Aesch</t>
  </si>
  <si>
    <t>111/112</t>
  </si>
  <si>
    <t xml:space="preserve">Luzern </t>
  </si>
  <si>
    <t>Alberswil</t>
  </si>
  <si>
    <t>Malters</t>
  </si>
  <si>
    <t>Altbüron</t>
  </si>
  <si>
    <t>Marbach</t>
  </si>
  <si>
    <t>Altishofen</t>
  </si>
  <si>
    <t>Mauensee</t>
  </si>
  <si>
    <t>Altwis</t>
  </si>
  <si>
    <t>Meggen</t>
  </si>
  <si>
    <t>Ballwil</t>
  </si>
  <si>
    <t>Meierskappel</t>
  </si>
  <si>
    <t>Beromünster</t>
  </si>
  <si>
    <t>Menznau</t>
  </si>
  <si>
    <t>Buchrain</t>
  </si>
  <si>
    <r>
      <t xml:space="preserve">Mosen </t>
    </r>
    <r>
      <rPr>
        <sz val="6"/>
        <rFont val="Arial"/>
        <family val="2"/>
      </rPr>
      <t>(Hitzkirch)</t>
    </r>
  </si>
  <si>
    <r>
      <t xml:space="preserve">Buchs </t>
    </r>
    <r>
      <rPr>
        <sz val="6"/>
        <rFont val="Arial"/>
        <family val="2"/>
      </rPr>
      <t>(Dagmersellen)</t>
    </r>
  </si>
  <si>
    <r>
      <t xml:space="preserve">Müswangen </t>
    </r>
    <r>
      <rPr>
        <sz val="6"/>
        <rFont val="Arial"/>
        <family val="2"/>
      </rPr>
      <t>(Hitzkirch)</t>
    </r>
  </si>
  <si>
    <t>Büron</t>
  </si>
  <si>
    <t>Nebikon</t>
  </si>
  <si>
    <t>Buttisholz</t>
  </si>
  <si>
    <t>Neudorf</t>
  </si>
  <si>
    <t>Dagmersellen</t>
  </si>
  <si>
    <t>Neuenkirch</t>
  </si>
  <si>
    <t>Dierikon</t>
  </si>
  <si>
    <t>Nottwil</t>
  </si>
  <si>
    <t>Doppleschwand</t>
  </si>
  <si>
    <t>Oberkirch</t>
  </si>
  <si>
    <t>Ebersecken</t>
  </si>
  <si>
    <t>Ohmstal</t>
  </si>
  <si>
    <t>Ebikon</t>
  </si>
  <si>
    <t>Pfaffnau I + II</t>
  </si>
  <si>
    <t>Egolzwil</t>
  </si>
  <si>
    <t>Pfeffikon</t>
  </si>
  <si>
    <t>Eich</t>
  </si>
  <si>
    <t>Rain</t>
  </si>
  <si>
    <t>Emmen</t>
  </si>
  <si>
    <t xml:space="preserve">Reiden </t>
  </si>
  <si>
    <t>Entlebuch</t>
  </si>
  <si>
    <r>
      <t xml:space="preserve">Retschwil </t>
    </r>
    <r>
      <rPr>
        <sz val="6"/>
        <rFont val="Arial"/>
        <family val="2"/>
      </rPr>
      <t>(Hitzkirch)</t>
    </r>
  </si>
  <si>
    <t>Ermensee</t>
  </si>
  <si>
    <r>
      <t xml:space="preserve">Richenthal </t>
    </r>
    <r>
      <rPr>
        <sz val="6"/>
        <rFont val="Arial"/>
        <family val="2"/>
      </rPr>
      <t>(Reiden)</t>
    </r>
  </si>
  <si>
    <t>Eschenbach</t>
  </si>
  <si>
    <t>Rickenbach</t>
  </si>
  <si>
    <t>Escholzmatt</t>
  </si>
  <si>
    <t>Roggliswil</t>
  </si>
  <si>
    <t xml:space="preserve">Ettiswil </t>
  </si>
  <si>
    <t xml:space="preserve">Römerswil </t>
  </si>
  <si>
    <t>Fischbach</t>
  </si>
  <si>
    <t>Romoos</t>
  </si>
  <si>
    <t>Flühli</t>
  </si>
  <si>
    <t>Root</t>
  </si>
  <si>
    <r>
      <t>Gelfingen</t>
    </r>
    <r>
      <rPr>
        <sz val="6"/>
        <rFont val="Arial"/>
        <family val="2"/>
      </rPr>
      <t xml:space="preserve"> (Hohenrain)</t>
    </r>
  </si>
  <si>
    <t>Rothenburg</t>
  </si>
  <si>
    <t>Gettnau</t>
  </si>
  <si>
    <t>Ruswil</t>
  </si>
  <si>
    <t>Geuensee</t>
  </si>
  <si>
    <t>Schenkon</t>
  </si>
  <si>
    <t>Gisikon</t>
  </si>
  <si>
    <t>Schlierbach</t>
  </si>
  <si>
    <t>Greppen</t>
  </si>
  <si>
    <t>Schongau</t>
  </si>
  <si>
    <t>Grossdietwil</t>
  </si>
  <si>
    <t>Schötz</t>
  </si>
  <si>
    <t>Grosswangen</t>
  </si>
  <si>
    <t>Schüpfheim</t>
  </si>
  <si>
    <r>
      <t xml:space="preserve">Gunzwil </t>
    </r>
    <r>
      <rPr>
        <sz val="6"/>
        <rFont val="Arial"/>
        <family val="2"/>
      </rPr>
      <t>(Beromünster)</t>
    </r>
  </si>
  <si>
    <r>
      <t>Schwarzenbach</t>
    </r>
    <r>
      <rPr>
        <sz val="8"/>
        <rFont val="Arial"/>
        <family val="2"/>
      </rPr>
      <t xml:space="preserve"> </t>
    </r>
    <r>
      <rPr>
        <sz val="6"/>
        <rFont val="Arial"/>
        <family val="2"/>
      </rPr>
      <t>(B’münster)</t>
    </r>
  </si>
  <si>
    <r>
      <t xml:space="preserve">Hämikon </t>
    </r>
    <r>
      <rPr>
        <sz val="6"/>
        <rFont val="Arial"/>
        <family val="2"/>
      </rPr>
      <t>(Hohenrain)</t>
    </r>
  </si>
  <si>
    <t>Schwarzenberg</t>
  </si>
  <si>
    <t>Hasle</t>
  </si>
  <si>
    <t>Sempach</t>
  </si>
  <si>
    <t>Hergiswil</t>
  </si>
  <si>
    <r>
      <t xml:space="preserve">Sulz </t>
    </r>
    <r>
      <rPr>
        <sz val="6"/>
        <rFont val="Arial"/>
        <family val="2"/>
      </rPr>
      <t>(Hitzkirch)</t>
    </r>
  </si>
  <si>
    <r>
      <t>Herlisberg</t>
    </r>
    <r>
      <rPr>
        <sz val="6"/>
        <rFont val="Arial"/>
        <family val="2"/>
      </rPr>
      <t xml:space="preserve"> (Römerswil)</t>
    </r>
  </si>
  <si>
    <t>Sursee</t>
  </si>
  <si>
    <t>Hildisrieden</t>
  </si>
  <si>
    <t>Triengen</t>
  </si>
  <si>
    <t>Hitzkirch</t>
  </si>
  <si>
    <t>Udligenswil</t>
  </si>
  <si>
    <t>Hochdorf</t>
  </si>
  <si>
    <r>
      <t xml:space="preserve">Uffikon </t>
    </r>
    <r>
      <rPr>
        <sz val="6"/>
        <rFont val="Arial"/>
        <family val="2"/>
      </rPr>
      <t>(Dagmersellen)</t>
    </r>
  </si>
  <si>
    <t>Hohenrain</t>
  </si>
  <si>
    <t>Ufhusen</t>
  </si>
  <si>
    <t>Honau</t>
  </si>
  <si>
    <t>Vitznau</t>
  </si>
  <si>
    <t>Horw</t>
  </si>
  <si>
    <t>Wauwil</t>
  </si>
  <si>
    <t>Inwil</t>
  </si>
  <si>
    <t>Weggis</t>
  </si>
  <si>
    <t>Knutwil</t>
  </si>
  <si>
    <t>Wikon</t>
  </si>
  <si>
    <r>
      <t xml:space="preserve">Kottwil </t>
    </r>
    <r>
      <rPr>
        <sz val="6"/>
        <rFont val="Arial"/>
        <family val="2"/>
      </rPr>
      <t>(Ettiswil)</t>
    </r>
  </si>
  <si>
    <r>
      <t xml:space="preserve">Wilihof </t>
    </r>
    <r>
      <rPr>
        <sz val="6"/>
        <rFont val="Arial"/>
        <family val="2"/>
      </rPr>
      <t>(Triengen)</t>
    </r>
  </si>
  <si>
    <t>Kriens</t>
  </si>
  <si>
    <t>528/529</t>
  </si>
  <si>
    <t>105/106</t>
  </si>
  <si>
    <t>Willisau</t>
  </si>
  <si>
    <r>
      <t>Kulmerau</t>
    </r>
    <r>
      <rPr>
        <sz val="8.5"/>
        <rFont val="Arial"/>
        <family val="2"/>
      </rPr>
      <t xml:space="preserve"> </t>
    </r>
    <r>
      <rPr>
        <sz val="6"/>
        <rFont val="Arial"/>
        <family val="2"/>
      </rPr>
      <t>(Triengen)</t>
    </r>
  </si>
  <si>
    <r>
      <t xml:space="preserve">Willisau-Land </t>
    </r>
    <r>
      <rPr>
        <sz val="6"/>
        <rFont val="Arial"/>
        <family val="2"/>
      </rPr>
      <t>(Willisau)</t>
    </r>
  </si>
  <si>
    <r>
      <t xml:space="preserve">Langnau </t>
    </r>
    <r>
      <rPr>
        <sz val="6"/>
        <rFont val="Arial"/>
        <family val="2"/>
      </rPr>
      <t>(Reiden)</t>
    </r>
  </si>
  <si>
    <r>
      <t>Willisau-Stadt (</t>
    </r>
    <r>
      <rPr>
        <sz val="6"/>
        <rFont val="Arial"/>
        <family val="2"/>
      </rPr>
      <t>Willisau)</t>
    </r>
  </si>
  <si>
    <r>
      <t xml:space="preserve">Lieli </t>
    </r>
    <r>
      <rPr>
        <sz val="6"/>
        <rFont val="Arial"/>
        <family val="2"/>
      </rPr>
      <t>(Hohenrain)</t>
    </r>
  </si>
  <si>
    <r>
      <t>Winikon</t>
    </r>
    <r>
      <rPr>
        <sz val="6"/>
        <rFont val="Arial"/>
        <family val="2"/>
      </rPr>
      <t xml:space="preserve"> (Triengen)</t>
    </r>
  </si>
  <si>
    <r>
      <t xml:space="preserve">Littau </t>
    </r>
    <r>
      <rPr>
        <sz val="6"/>
        <rFont val="Arial"/>
        <family val="2"/>
      </rPr>
      <t>(Luzern)</t>
    </r>
  </si>
  <si>
    <t>Wolhusen</t>
  </si>
  <si>
    <t>16.04.2010 buu</t>
  </si>
  <si>
    <t>Zell</t>
  </si>
  <si>
    <t xml:space="preserve">GRUNDBUCH- / GEMEINDEVERZEICHNIS </t>
  </si>
  <si>
    <t>Stand: 20. April 2010</t>
  </si>
  <si>
    <t xml:space="preserve">Nr. </t>
  </si>
  <si>
    <t>Ausgewählte Gemeinde</t>
  </si>
  <si>
    <t>Schutzwaldpflege</t>
  </si>
  <si>
    <t xml:space="preserve">Schutzwaldpflege </t>
  </si>
  <si>
    <t>Eingangswerte EM</t>
  </si>
  <si>
    <t>Standortsgruppen</t>
  </si>
  <si>
    <t>Standortsgruppen und Naturgefahren</t>
  </si>
  <si>
    <t>4 Hochwasser, Einzugsgebiet, gehemmt durchlässige Böden, flach- bis tiefgründig o. normal durchlässige Böden, mittel- bis tiefgründig; gross/mittel</t>
  </si>
  <si>
    <t>Ausgewählte Standortsgruppe</t>
  </si>
  <si>
    <t>Ausgewählte Naturgefahr</t>
  </si>
  <si>
    <t>1a</t>
  </si>
  <si>
    <t>1b</t>
  </si>
  <si>
    <t>5a</t>
  </si>
  <si>
    <t>5b</t>
  </si>
  <si>
    <t>Ausgewählter Zieltyp</t>
  </si>
  <si>
    <t>Zieltyp</t>
  </si>
  <si>
    <t>Nr. für Zieltyp</t>
  </si>
  <si>
    <t>Zieltyp Kt. LU:</t>
  </si>
  <si>
    <t>1 Steinschlag, Entstehungsgebiet; mittel</t>
  </si>
  <si>
    <t>1 Steinschlag, Transitgebiet, Steine Ø ca. 40 cm; gross</t>
  </si>
  <si>
    <t>1 Steinschlag, Transitgebiet, Steine Ø ca. 40 - 60 cm; gross</t>
  </si>
  <si>
    <t>1 Steinschlag, Transitgebiet, Steine Ø ca. 60 - 180 cm; gross</t>
  </si>
  <si>
    <t>1 Steinschlag, Auslauf-/Ablagerungsgebiet; gross</t>
  </si>
  <si>
    <t>2 Rutsch / Murgang, Entstehungsgebiet; gross</t>
  </si>
  <si>
    <t>2 Rutsch / Murgang, Infiltrationsgebiet, Rutschhorizont tiefer 2m, Wasserhaushalt beeinflussbar; mittel</t>
  </si>
  <si>
    <t>2 Rutsch / Murgang, Infiltrationsgebiet, Rutschhorizont tiefer 2m, Wasserhaushalt kaum beeinflussbar; gering</t>
  </si>
  <si>
    <t>3 Lawine, subalpine und hochmontane Nadelwälder, Entstehungsgebiet, Hangneigung 30-35° (58-70%); gross</t>
  </si>
  <si>
    <t>3 Lawine, subalpine und hochmontane Nadelwälder, Entstehungsgebiet, Hangneigung 35-40° (70-84%); gross</t>
  </si>
  <si>
    <t>3 Lawine, subalpine und hochmontane Nadelwälder, Entstehungsgebiet, Hangneigung 40-45° (84-100%); gross</t>
  </si>
  <si>
    <t>3 Lawine, subalpine und hochmontane Nadelwälder, Entstehungsgebiet, Hangneigung &gt;45° (&gt;100%); gross</t>
  </si>
  <si>
    <t>3 Lawine, ober- und unter­montane Laub- und Mischwälder, Entstehungsgebiet, Hangneigung 35-40° (70-84%); gross</t>
  </si>
  <si>
    <t>3 Lawine, ober- und unter­montane Laub- und Mischwälder, Entstehungsgebiet, Hangneigung 40-45° (84-100%); gross</t>
  </si>
  <si>
    <t>3 Lawine, ober- und unter­montane Laub- und Mischwälder, Entstehungsgebiet, Hangneigung &gt;45° (&gt;100%); gross</t>
  </si>
  <si>
    <t>Projektleitung</t>
  </si>
  <si>
    <t>Beiträge externe Projektleitung</t>
  </si>
  <si>
    <t>besonderer Aufwand</t>
  </si>
  <si>
    <t>Projektleitung durch Revierförster</t>
  </si>
  <si>
    <t>m'</t>
  </si>
  <si>
    <t>Mehrwertsteuer</t>
  </si>
  <si>
    <t>Version:</t>
  </si>
  <si>
    <t>1. Sockelbeitrag Schutzwaldleistung</t>
  </si>
  <si>
    <t>CHF/ha</t>
  </si>
  <si>
    <t>Grundpauschale (nicht kumulierbar!)</t>
  </si>
  <si>
    <t>1.1.1</t>
  </si>
  <si>
    <t>Wald mit besonderer Schutzfunktion</t>
  </si>
  <si>
    <t>1.1.2</t>
  </si>
  <si>
    <t>Wald mit Hochwasserschutzfunktion (Typ 4&amp;5)</t>
  </si>
  <si>
    <t>Bonus (nicht kumulierbar!)</t>
  </si>
  <si>
    <t>1.2.1</t>
  </si>
  <si>
    <t>Gut strukturieret Wälder mit nachhltiger Durchmesserverteilung</t>
  </si>
  <si>
    <t>1.2.2</t>
  </si>
  <si>
    <t>Letzter Eingriff zugunsten gut strukturierter Bestände</t>
  </si>
  <si>
    <t>2. Rahmenbedingungen (Auflagen / Einschränkungen)</t>
  </si>
  <si>
    <t>Anzahl</t>
  </si>
  <si>
    <t>Einheit</t>
  </si>
  <si>
    <t>Allgemeine Auflagen</t>
  </si>
  <si>
    <t>Erhalt von Stabilitätsträgern pro ha</t>
  </si>
  <si>
    <t>Rücken mit Seilkran</t>
  </si>
  <si>
    <t>%</t>
  </si>
  <si>
    <t>Schlagräumung zu Gunsten Naturverjüngung</t>
  </si>
  <si>
    <t>Einschränkungen auf Grund der Naturgefahr</t>
  </si>
  <si>
    <t xml:space="preserve">Stämme gezielt im Bestand deponieren </t>
  </si>
  <si>
    <t>liegengelassene Fi-Stämme entrinden</t>
  </si>
  <si>
    <t>hohe Stöcke (60-100 cm )</t>
  </si>
  <si>
    <t xml:space="preserve">hohe Fi-Stöcke entrinden </t>
  </si>
  <si>
    <t>Einschränkungen auf Grund des Standorttyps</t>
  </si>
  <si>
    <t xml:space="preserve">Moderholz gezielt liegen lassen </t>
  </si>
  <si>
    <t>liegengelassene Fi-Stämme streifen</t>
  </si>
  <si>
    <t>Moderholzstöcke (ca. 40cm oder Höhe Bodenveg.)</t>
  </si>
  <si>
    <t xml:space="preserve">Fi-Moderholzstöcke entrinden </t>
  </si>
  <si>
    <t>CHF / Einheit</t>
  </si>
  <si>
    <t>Stk.</t>
  </si>
  <si>
    <t>a</t>
  </si>
  <si>
    <t>Betrag</t>
  </si>
  <si>
    <t xml:space="preserve">Stundenentschädigung </t>
  </si>
  <si>
    <t>CHF/h</t>
  </si>
  <si>
    <t xml:space="preserve">Schlagabraum sicher deponieren (Gerinneeinhang) </t>
  </si>
  <si>
    <t>adl</t>
  </si>
  <si>
    <t>aes</t>
  </si>
  <si>
    <t>alb</t>
  </si>
  <si>
    <t>aln</t>
  </si>
  <si>
    <t>alh</t>
  </si>
  <si>
    <t>alw</t>
  </si>
  <si>
    <t>bal</t>
  </si>
  <si>
    <t>ber</t>
  </si>
  <si>
    <t>bur</t>
  </si>
  <si>
    <t>bus</t>
  </si>
  <si>
    <t>bue</t>
  </si>
  <si>
    <t>but</t>
  </si>
  <si>
    <t>dag</t>
  </si>
  <si>
    <t>die</t>
  </si>
  <si>
    <t>dop</t>
  </si>
  <si>
    <t>ebe</t>
  </si>
  <si>
    <t>ebi</t>
  </si>
  <si>
    <t>ego</t>
  </si>
  <si>
    <t>eic</t>
  </si>
  <si>
    <t>emm</t>
  </si>
  <si>
    <t>ent</t>
  </si>
  <si>
    <t>erm</t>
  </si>
  <si>
    <t>esb</t>
  </si>
  <si>
    <t>esm</t>
  </si>
  <si>
    <t>ett</t>
  </si>
  <si>
    <t>fis</t>
  </si>
  <si>
    <t>flu</t>
  </si>
  <si>
    <t>gel</t>
  </si>
  <si>
    <t>get</t>
  </si>
  <si>
    <t>geu</t>
  </si>
  <si>
    <t>gis</t>
  </si>
  <si>
    <t>gre</t>
  </si>
  <si>
    <t>grd</t>
  </si>
  <si>
    <t>grw</t>
  </si>
  <si>
    <t>gun</t>
  </si>
  <si>
    <t>hae</t>
  </si>
  <si>
    <t>has</t>
  </si>
  <si>
    <t>hew</t>
  </si>
  <si>
    <t>heb</t>
  </si>
  <si>
    <t>hil</t>
  </si>
  <si>
    <t>hit</t>
  </si>
  <si>
    <t>hoc</t>
  </si>
  <si>
    <t>hoh</t>
  </si>
  <si>
    <t>hon</t>
  </si>
  <si>
    <t>hor</t>
  </si>
  <si>
    <t>inw</t>
  </si>
  <si>
    <t>knu</t>
  </si>
  <si>
    <t>kot</t>
  </si>
  <si>
    <t>kri</t>
  </si>
  <si>
    <t>kul</t>
  </si>
  <si>
    <t>lan</t>
  </si>
  <si>
    <t>lie</t>
  </si>
  <si>
    <t>lit</t>
  </si>
  <si>
    <t>lut</t>
  </si>
  <si>
    <t>luz</t>
  </si>
  <si>
    <t>mal</t>
  </si>
  <si>
    <t>mar</t>
  </si>
  <si>
    <t>mau</t>
  </si>
  <si>
    <t>meg</t>
  </si>
  <si>
    <t>mei</t>
  </si>
  <si>
    <t>men</t>
  </si>
  <si>
    <t>mos</t>
  </si>
  <si>
    <t>mue</t>
  </si>
  <si>
    <t>neb</t>
  </si>
  <si>
    <t>ned</t>
  </si>
  <si>
    <t>nek</t>
  </si>
  <si>
    <t>not</t>
  </si>
  <si>
    <t>obe</t>
  </si>
  <si>
    <t>ohm</t>
  </si>
  <si>
    <t>pfa</t>
  </si>
  <si>
    <t>pfe</t>
  </si>
  <si>
    <t>rai</t>
  </si>
  <si>
    <t>rei</t>
  </si>
  <si>
    <t>ret</t>
  </si>
  <si>
    <t>rit</t>
  </si>
  <si>
    <t>rib</t>
  </si>
  <si>
    <t>rog</t>
  </si>
  <si>
    <t>roe</t>
  </si>
  <si>
    <t>rom</t>
  </si>
  <si>
    <t>roo</t>
  </si>
  <si>
    <t>rot</t>
  </si>
  <si>
    <t>rus</t>
  </si>
  <si>
    <t>sko</t>
  </si>
  <si>
    <t>sba</t>
  </si>
  <si>
    <t>sgu</t>
  </si>
  <si>
    <t>stz</t>
  </si>
  <si>
    <t>shm</t>
  </si>
  <si>
    <t>sbh</t>
  </si>
  <si>
    <t>sbg</t>
  </si>
  <si>
    <t>sem</t>
  </si>
  <si>
    <t>sul</t>
  </si>
  <si>
    <t>sur</t>
  </si>
  <si>
    <t>tri</t>
  </si>
  <si>
    <t>udl</t>
  </si>
  <si>
    <t>uff</t>
  </si>
  <si>
    <t>ufh</t>
  </si>
  <si>
    <t>vit</t>
  </si>
  <si>
    <t>wau</t>
  </si>
  <si>
    <t>weg</t>
  </si>
  <si>
    <t>wik</t>
  </si>
  <si>
    <t>wih</t>
  </si>
  <si>
    <t>wil</t>
  </si>
  <si>
    <t>wis</t>
  </si>
  <si>
    <t>win</t>
  </si>
  <si>
    <t>wol</t>
  </si>
  <si>
    <t>zel</t>
  </si>
  <si>
    <t xml:space="preserve">Gemeinde/ Ort: </t>
  </si>
  <si>
    <t>Weiserfläche Nr.:</t>
  </si>
  <si>
    <t>Wirkungsanalyse</t>
  </si>
  <si>
    <t>Wurden die Etappenziele erreicht?</t>
  </si>
  <si>
    <t>&gt; Was hat sich verändert?
&gt; Was sind die Ursachen?
&gt; Waren die Massnahmen wirksam?</t>
  </si>
  <si>
    <t>Bemerkungen:</t>
  </si>
  <si>
    <t>NaiS Formular 5 Kanton Luzern  -  Wirkungsanalyse</t>
  </si>
  <si>
    <t>Beurteilung und Fragestellung Nr.</t>
  </si>
  <si>
    <t>3. Zustand, Entwicklungstendenz, Fragestellung, Etappenziel und Wirkungsanalyse</t>
  </si>
  <si>
    <t xml:space="preserve">
Zustand
2019</t>
  </si>
  <si>
    <t>Schenkon, Chommlebach</t>
  </si>
  <si>
    <t>Silvio Covi, Rolf Bühlmann</t>
  </si>
  <si>
    <t>4                                                                                2A</t>
  </si>
  <si>
    <t>Genügend Entwicklungsfähige Bäume in 3 ø Klassen vorhanden</t>
  </si>
  <si>
    <t>DG ~ 40% auf Gesamtfläche</t>
  </si>
  <si>
    <t>Hänger nur noch vereinzelt. Stämme lotrecht, gut verankert, geleichmässige Kronen</t>
  </si>
  <si>
    <t>vorhanden</t>
  </si>
  <si>
    <t>1)</t>
  </si>
  <si>
    <t>2)</t>
  </si>
  <si>
    <t>3)</t>
  </si>
  <si>
    <t>4)</t>
  </si>
  <si>
    <t>5)</t>
  </si>
  <si>
    <t>6)</t>
  </si>
  <si>
    <t>7)</t>
  </si>
  <si>
    <t xml:space="preserve">Etappenziel
2025
</t>
  </si>
  <si>
    <t xml:space="preserve">
Zustand 
2025
</t>
  </si>
  <si>
    <t>Die Vergilbung bei den Eiben war vor- übergehend. Sie haben sich erholt und sind vital.</t>
  </si>
  <si>
    <r>
      <t>NaiS / Formular 2 (Rückseite)</t>
    </r>
    <r>
      <rPr>
        <sz val="10"/>
        <rFont val="Arial"/>
        <family val="2"/>
      </rPr>
      <t xml:space="preserve">              </t>
    </r>
  </si>
  <si>
    <t>Erläuterungen "Herleitung Handlungsbedarf"</t>
  </si>
  <si>
    <t>W.-Fl. Nr.:</t>
  </si>
  <si>
    <t>Gemeinde / Ort:</t>
  </si>
  <si>
    <t xml:space="preserve">Fussnote Nr. </t>
  </si>
  <si>
    <t xml:space="preserve"> Beschreibung:</t>
  </si>
  <si>
    <t>-</t>
  </si>
  <si>
    <t>DG sehr schwierig für ganze Fläche als ø - Wert zu schätzen. Der DG wird durch Aufwüchse zunehmen.</t>
  </si>
  <si>
    <t>Durch Aufwüchse werden die Bedingungen für Anwuchs schlechter.</t>
  </si>
  <si>
    <t>Wachsen die heute begrünten und mit Ansamung üppig bestückten offenen Flächen ein und führen zu einer weiteren Stabilisierung der Rutschflächen?</t>
  </si>
  <si>
    <t>Frage Wildverbiss TF 1 siehe Form. 2B</t>
  </si>
  <si>
    <t xml:space="preserve">Bestände werden dichter, Potential für kleinere ø reduziert sich. Sie können sich weniger gut entwickeln. Anderseits müssten auf den offenen Flächen 
Bäume nachwachsen. </t>
  </si>
  <si>
    <t>Durch Einwachsen werden sich die Bedingungen leicht verschlechtern.</t>
  </si>
  <si>
    <t>Verschlechtert sich die Schwemmholzsituation oder bleibt sie stabil?
Wenn Verschlechterung: von rechter Bachseite aus dem unbehandelten Teil ist es zu erwarten.
Aus der Weiserfläche eher nein dank Nasef - Eingriff</t>
  </si>
  <si>
    <t>Ist nach 2025 im oberen Hangbereich ein weiterer kleiner Eingriff angezeigt wenn sich der Bestand weiter geschlossen hat und die Bedingungen für die
heutigen Aufwüchse schlechter werden?</t>
  </si>
  <si>
    <t>Teilfläche 1</t>
  </si>
  <si>
    <t>Fragen / unterschiedliche Meinungen</t>
  </si>
  <si>
    <t>Vergilbung der Eiben: geht diese weiter oder erholen sich die Eiben (siehe Umfeld FS 4)?</t>
  </si>
  <si>
    <t>Weidenstecklinge werden im Fühling 2020 gesteckt, sind 2025 vital (80%), Rutsch ist stabilisiert, Fläche begrünt.</t>
  </si>
  <si>
    <t>Ta            10%
Fi             26%
Eib             9%
Bu            23%
ES           18%
üLbh        14%</t>
  </si>
  <si>
    <t>3 ø Klassen vorhanden</t>
  </si>
  <si>
    <t xml:space="preserve">Zustand 2019
Neu Beurteilung, ob im oberen Hangbereich feiner Eingriff notwendig ist (Förderung vorhandener Aufwuchs in Rotten). </t>
  </si>
  <si>
    <t>Im Zentrum von einzelnen Runsen starke Konkurrenz .</t>
  </si>
  <si>
    <t>Bezifferung sehr schwierig. Subj. Eindruck, dass genügend Anwuchs vorhanden ist.
Mischung zielgerecht.</t>
  </si>
  <si>
    <t>Der Fi Anteil wird sich reduzieren (natürliche Abgänge). Zustand heute: gute Mischung, Ndh Anteil ist gerechtfertigt, v.a. Ta, weil Ndh in Steilhängen 
stabilisierend wirkt.</t>
  </si>
  <si>
    <t>Kronen bedrängen sich durch zusammenwachsen, werden jedoch nur eingeengt und sind nicht einseitig.</t>
  </si>
  <si>
    <t>Mit Aufwuchs müsste die veg. Konkurrenz noch weiter reduziert werden. Der erste Eindruck deutet auf starke veg. Konkurrenz hin, bei genauer Beobachtung stellen wir aber überall Anwuchs fest, ausser in vernässten Runsenbereichen.</t>
  </si>
  <si>
    <t xml:space="preserve">Holzschlag auf rechter Bachseite würde die Beurteilung des Gerinnebereichs vereinfachen. </t>
  </si>
  <si>
    <t>Wildeinfluss:
COS: Wildeinfluss auf B'Ah, ES, WEi ist zu gross, verhindert Aufwuchs.
BUR: Fläche wird aufwachsen und befindert sich 2025 im Dickungsstadium</t>
  </si>
  <si>
    <t>Die heute offenen Flächen wachsen zu Dickungen auf (Wildeinfluss Rutsch- fläche 1?!?)
siehe dazu Fragestellung auf 
Form2 A Rück_2B</t>
  </si>
  <si>
    <t>Cos, Bur</t>
  </si>
  <si>
    <t>Beurteilung und Fragestellung</t>
  </si>
  <si>
    <t>Neue Fragestellungen</t>
  </si>
  <si>
    <t>Neue Fragestellung</t>
  </si>
  <si>
    <t>Die aktive Rutschfläche ist stark verkleinert. Massnahmen Weidenstecklinge / Weidenbündel wurden  leider nicht ausgeführt.
→ Nachholen auf der vegetationslosen Fläche (oberster Bereich bis Anrisskante)
Vermögen die Weidenstecklinge die Rutschprozesse zu stoppen?</t>
  </si>
  <si>
    <t>Weidenstecklinge auf Rutschfläche 1 zeigen Wirkung, 80% sind vital und ent- sprechend gross.
Der aktive Rutschprozess ist gestoppt.</t>
  </si>
  <si>
    <t>Die Rutschfläche 1 ist dank der Weidenstecklinge begrünt.</t>
  </si>
  <si>
    <t>Schlagen die Weidenstecklinge aus?</t>
  </si>
  <si>
    <t>Stabilisiert sich die Erosionsfläche durch die Weiden?</t>
  </si>
  <si>
    <t>Neue Fragestellungen Fotostandort 4 (Am 18.03.2021 wurden 20 Weidenstecklinge durch R. Bühlmann gesteckt)</t>
  </si>
  <si>
    <t>5 Gerinneeinhang (Zone 2)</t>
  </si>
  <si>
    <r>
      <rPr>
        <strike/>
        <sz val="7"/>
        <color rgb="FF00B0F0"/>
        <rFont val="Arial"/>
        <family val="2"/>
      </rPr>
      <t xml:space="preserve">
Lückengrösse max. 6 a,
bei gesicherter Verjüngung max. 12 a
Deckungsgrad dauernd &gt; 40%</t>
    </r>
    <r>
      <rPr>
        <sz val="7"/>
        <rFont val="Arial"/>
        <family val="2"/>
      </rPr>
      <t xml:space="preserve">
</t>
    </r>
    <r>
      <rPr>
        <sz val="7"/>
        <color rgb="FF00B0F0"/>
        <rFont val="Arial"/>
        <family val="2"/>
      </rPr>
      <t>Lückenlänge in Falllinie max. 30 m
Lückengrösse max. 12 a
Deckungsgrad dauernd &gt; 50%</t>
    </r>
  </si>
  <si>
    <r>
      <t xml:space="preserve">Schlussgrad normal-locker
</t>
    </r>
    <r>
      <rPr>
        <strike/>
        <sz val="7"/>
        <color rgb="FF00B0F0"/>
        <rFont val="Arial"/>
        <family val="2"/>
      </rPr>
      <t>Lückengrösse max. 4 a,
bei gesicherter Verjüngung max. 8 a
Deckungsgrad dauernd und kleinflächig &gt; 60%</t>
    </r>
    <r>
      <rPr>
        <strike/>
        <sz val="7"/>
        <rFont val="Arial"/>
        <family val="2"/>
      </rPr>
      <t xml:space="preserve">
</t>
    </r>
    <r>
      <rPr>
        <sz val="7"/>
        <color rgb="FF00B0F0"/>
        <rFont val="Arial"/>
        <family val="2"/>
      </rPr>
      <t>Lückenlänge in Falllinie max. 20 m
Lückengrösse max. 6 a
Deckungsgrad dauernd &gt; 60%</t>
    </r>
  </si>
  <si>
    <r>
      <t xml:space="preserve">mind. 1/2 Krone gleichmässig geformt
Lotrechte Stämme mit guter Verankerung, nur vereinzelt starke Hänger
</t>
    </r>
    <r>
      <rPr>
        <sz val="7"/>
        <color rgb="FF00B0F0"/>
        <rFont val="Arial"/>
        <family val="2"/>
      </rPr>
      <t>Höchstens wenig mobilisierbare Bäume und rutschgefährdetes Holz</t>
    </r>
  </si>
  <si>
    <r>
      <t xml:space="preserve">Höchstens wenige Kronen stark einseitig
Lotrechte Stämme mit guter Verankerung, keine starken Hänger
</t>
    </r>
    <r>
      <rPr>
        <strike/>
        <sz val="7"/>
        <color rgb="FF00B0F0"/>
        <rFont val="Arial"/>
        <family val="2"/>
      </rPr>
      <t>keine schweren und wurfgefährdeten Bäume</t>
    </r>
    <r>
      <rPr>
        <sz val="7"/>
        <rFont val="Arial"/>
        <family val="2"/>
      </rPr>
      <t xml:space="preserve">
</t>
    </r>
    <r>
      <rPr>
        <sz val="7"/>
        <color rgb="FF00B0F0"/>
        <rFont val="Arial"/>
        <family val="2"/>
      </rPr>
      <t>Keine mobilisierbaren Bäume und kein rutschgefährdetes Holz</t>
    </r>
  </si>
  <si>
    <r>
      <t xml:space="preserve">28.06.2019, </t>
    </r>
    <r>
      <rPr>
        <sz val="11"/>
        <color rgb="FF00B0F0"/>
        <rFont val="Arial"/>
        <family val="2"/>
      </rPr>
      <t>Änderung Naturgefahr Gerinneeinhang (Zone2) ab 2022, Neubeurteilung 06.09.2023</t>
    </r>
  </si>
  <si>
    <r>
      <t xml:space="preserve">Silvio Covi, Rolf Bühlmann / </t>
    </r>
    <r>
      <rPr>
        <sz val="11"/>
        <color rgb="FF00B0F0"/>
        <rFont val="Arial"/>
        <family val="2"/>
      </rPr>
      <t>Rolf Bühlmann, Tina Moser, Fabian Stofer</t>
    </r>
  </si>
  <si>
    <t>keine Änderung gegenüber 2019 aufgrund neuem Anforderungsprofil Gerinne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</si>
</sst>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 &quot;Punkte&quot;"/>
    <numFmt numFmtId="165" formatCode="0.0"/>
  </numFmts>
  <fonts count="46" x14ac:knownFonts="1">
    <font>
      <sz val="10"/>
      <name val="Arial"/>
    </font>
    <font>
      <sz val="10"/>
      <name val="Arial"/>
      <family val="2"/>
    </font>
    <font>
      <b/>
      <sz val="9"/>
      <name val="Arial"/>
      <family val="2"/>
    </font>
    <font>
      <sz val="10"/>
      <name val="Arial"/>
      <family val="2"/>
    </font>
    <font>
      <b/>
      <sz val="11"/>
      <name val="Arial"/>
      <family val="2"/>
    </font>
    <font>
      <sz val="9"/>
      <name val="Arial"/>
      <family val="2"/>
    </font>
    <font>
      <sz val="8"/>
      <name val="Arial"/>
      <family val="2"/>
    </font>
    <font>
      <sz val="8"/>
      <name val="Arial"/>
      <family val="2"/>
    </font>
    <font>
      <sz val="11"/>
      <name val="Arial"/>
      <family val="2"/>
    </font>
    <font>
      <sz val="8"/>
      <name val="Symbol"/>
      <family val="1"/>
      <charset val="2"/>
    </font>
    <font>
      <b/>
      <sz val="8"/>
      <name val="Arial"/>
      <family val="2"/>
    </font>
    <font>
      <sz val="6"/>
      <name val="Arial"/>
      <family val="2"/>
    </font>
    <font>
      <b/>
      <sz val="10"/>
      <name val="Arial"/>
      <family val="2"/>
    </font>
    <font>
      <b/>
      <sz val="14"/>
      <name val="Arial"/>
      <family val="2"/>
    </font>
    <font>
      <i/>
      <sz val="10"/>
      <name val="Arial"/>
      <family val="2"/>
    </font>
    <font>
      <sz val="10"/>
      <name val="Arial"/>
      <family val="2"/>
    </font>
    <font>
      <sz val="10"/>
      <color indexed="10"/>
      <name val="Arial"/>
      <family val="2"/>
    </font>
    <font>
      <sz val="14"/>
      <name val="Arial"/>
      <family val="2"/>
    </font>
    <font>
      <sz val="7"/>
      <name val="Arial"/>
      <family val="2"/>
    </font>
    <font>
      <sz val="12"/>
      <name val="Arial"/>
      <family val="2"/>
    </font>
    <font>
      <b/>
      <sz val="14"/>
      <color indexed="10"/>
      <name val="Arial"/>
      <family val="2"/>
    </font>
    <font>
      <i/>
      <sz val="9"/>
      <name val="Arial"/>
      <family val="2"/>
    </font>
    <font>
      <sz val="9"/>
      <color indexed="8"/>
      <name val="Arial"/>
      <family val="2"/>
    </font>
    <font>
      <i/>
      <sz val="9"/>
      <color indexed="8"/>
      <name val="Arial"/>
      <family val="2"/>
    </font>
    <font>
      <sz val="8.5"/>
      <name val="Arial"/>
      <family val="2"/>
    </font>
    <font>
      <sz val="6"/>
      <name val="Arial"/>
      <family val="2"/>
    </font>
    <font>
      <b/>
      <i/>
      <sz val="9"/>
      <name val="Arial"/>
      <family val="2"/>
    </font>
    <font>
      <b/>
      <i/>
      <sz val="10"/>
      <name val="Arial"/>
      <family val="2"/>
    </font>
    <font>
      <b/>
      <sz val="12"/>
      <name val="Arial"/>
      <family val="2"/>
    </font>
    <font>
      <i/>
      <sz val="14"/>
      <name val="Arial"/>
      <family val="2"/>
    </font>
    <font>
      <i/>
      <sz val="16"/>
      <name val="Arial"/>
      <family val="2"/>
    </font>
    <font>
      <b/>
      <sz val="18"/>
      <name val="Arial"/>
      <family val="2"/>
    </font>
    <font>
      <sz val="10"/>
      <color indexed="10"/>
      <name val="Arial"/>
      <family val="2"/>
    </font>
    <font>
      <sz val="12"/>
      <color indexed="10"/>
      <name val="Arial"/>
      <family val="2"/>
    </font>
    <font>
      <b/>
      <sz val="10"/>
      <color indexed="10"/>
      <name val="Arial"/>
      <family val="2"/>
    </font>
    <font>
      <b/>
      <sz val="12"/>
      <color indexed="10"/>
      <name val="Arial"/>
      <family val="2"/>
    </font>
    <font>
      <sz val="10"/>
      <name val="Arial"/>
      <family val="2"/>
    </font>
    <font>
      <sz val="10"/>
      <color indexed="9"/>
      <name val="Arial"/>
      <family val="2"/>
    </font>
    <font>
      <sz val="11"/>
      <color theme="1"/>
      <name val="Calibri"/>
      <family val="2"/>
      <scheme val="minor"/>
    </font>
    <font>
      <sz val="10"/>
      <color rgb="FF000000"/>
      <name val="Arial"/>
      <family val="2"/>
    </font>
    <font>
      <sz val="10"/>
      <color rgb="FF00B0F0"/>
      <name val="Arial"/>
      <family val="2"/>
    </font>
    <font>
      <sz val="11"/>
      <color rgb="FF00B0F0"/>
      <name val="Arial"/>
      <family val="2"/>
    </font>
    <font>
      <strike/>
      <sz val="7"/>
      <color rgb="FF00B0F0"/>
      <name val="Arial"/>
      <family val="2"/>
    </font>
    <font>
      <sz val="7"/>
      <color rgb="FF00B0F0"/>
      <name val="Arial"/>
      <family val="2"/>
    </font>
    <font>
      <strike/>
      <sz val="7"/>
      <name val="Arial"/>
      <family val="2"/>
    </font>
    <font>
      <b/>
      <sz val="10"/>
      <color rgb="FF00B0F0"/>
      <name val="Arial"/>
      <family val="2"/>
    </font>
  </fonts>
  <fills count="6">
    <fill>
      <patternFill patternType="none"/>
    </fill>
    <fill>
      <patternFill patternType="gray125"/>
    </fill>
    <fill>
      <patternFill patternType="solid">
        <fgColor indexed="22"/>
        <bgColor indexed="64"/>
      </patternFill>
    </fill>
    <fill>
      <patternFill patternType="lightHorizontal">
        <fgColor indexed="55"/>
      </patternFill>
    </fill>
    <fill>
      <patternFill patternType="lightVertical">
        <fgColor indexed="55"/>
      </patternFill>
    </fill>
    <fill>
      <patternFill patternType="solid">
        <fgColor rgb="FFFFFF00"/>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hair">
        <color indexed="64"/>
      </right>
      <top style="hair">
        <color indexed="64"/>
      </top>
      <bottom style="thin">
        <color indexed="64"/>
      </bottom>
      <diagonal/>
    </border>
    <border>
      <left style="medium">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indexed="64"/>
      </right>
      <top style="thick">
        <color auto="1"/>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indexed="64"/>
      </right>
      <top style="medium">
        <color auto="1"/>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medium">
        <color auto="1"/>
      </left>
      <right/>
      <top style="medium">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thick">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s>
  <cellStyleXfs count="11">
    <xf numFmtId="0" fontId="0" fillId="0" borderId="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0" fontId="3" fillId="0" borderId="0"/>
    <xf numFmtId="0" fontId="38" fillId="0" borderId="0"/>
  </cellStyleXfs>
  <cellXfs count="427">
    <xf numFmtId="0" fontId="0" fillId="0" borderId="0" xfId="0"/>
    <xf numFmtId="0" fontId="3" fillId="0" borderId="0" xfId="0" applyFont="1"/>
    <xf numFmtId="0" fontId="13" fillId="0" borderId="0" xfId="0" applyFont="1" applyAlignment="1">
      <alignment vertical="top"/>
    </xf>
    <xf numFmtId="0" fontId="0" fillId="0" borderId="0" xfId="0"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0" fillId="0" borderId="1" xfId="0" applyBorder="1" applyAlignment="1">
      <alignment vertical="top" wrapText="1"/>
    </xf>
    <xf numFmtId="0" fontId="12" fillId="0" borderId="0" xfId="0" applyFont="1"/>
    <xf numFmtId="0" fontId="15" fillId="0" borderId="0" xfId="0" applyFont="1"/>
    <xf numFmtId="0" fontId="15" fillId="0" borderId="0" xfId="0" applyFont="1" applyAlignment="1"/>
    <xf numFmtId="0" fontId="17" fillId="0" borderId="0" xfId="0" applyFont="1" applyAlignment="1">
      <alignment vertical="center"/>
    </xf>
    <xf numFmtId="0" fontId="3" fillId="0" borderId="0" xfId="0" applyFont="1" applyAlignment="1">
      <alignment vertical="center"/>
    </xf>
    <xf numFmtId="0" fontId="15" fillId="0" borderId="0" xfId="0" applyFont="1" applyAlignment="1">
      <alignment vertical="center"/>
    </xf>
    <xf numFmtId="0" fontId="19" fillId="0" borderId="0" xfId="0" applyFont="1"/>
    <xf numFmtId="0" fontId="1" fillId="0" borderId="0" xfId="0" applyFont="1"/>
    <xf numFmtId="0" fontId="0" fillId="0" borderId="0" xfId="0" applyBorder="1" applyAlignment="1"/>
    <xf numFmtId="0" fontId="15" fillId="0" borderId="0" xfId="0" applyFont="1" applyBorder="1"/>
    <xf numFmtId="0" fontId="19" fillId="0" borderId="0" xfId="0" applyFont="1" applyBorder="1" applyAlignment="1"/>
    <xf numFmtId="0" fontId="3" fillId="0" borderId="0" xfId="0" applyFont="1" applyBorder="1"/>
    <xf numFmtId="0" fontId="0" fillId="0" borderId="0" xfId="0" applyBorder="1" applyAlignment="1">
      <alignment vertical="top" wrapText="1"/>
    </xf>
    <xf numFmtId="0" fontId="13" fillId="0" borderId="0" xfId="0" applyFont="1"/>
    <xf numFmtId="0" fontId="0" fillId="0" borderId="0" xfId="0" applyBorder="1"/>
    <xf numFmtId="0" fontId="13" fillId="0" borderId="0" xfId="0" applyFont="1" applyFill="1"/>
    <xf numFmtId="0" fontId="0" fillId="0" borderId="0" xfId="0" applyFill="1"/>
    <xf numFmtId="0" fontId="25" fillId="0" borderId="0" xfId="0" applyFont="1" applyFill="1"/>
    <xf numFmtId="0" fontId="21" fillId="0" borderId="1" xfId="0" applyFont="1" applyFill="1" applyBorder="1" applyAlignment="1">
      <alignment horizontal="center"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23" fillId="0" borderId="1" xfId="0" applyFont="1" applyFill="1" applyBorder="1" applyAlignment="1">
      <alignment horizontal="center" wrapText="1"/>
    </xf>
    <xf numFmtId="0" fontId="22" fillId="0" borderId="1" xfId="0" applyFont="1" applyFill="1" applyBorder="1" applyAlignment="1">
      <alignment wrapText="1"/>
    </xf>
    <xf numFmtId="0" fontId="22" fillId="0" borderId="1" xfId="0" applyFont="1" applyFill="1" applyBorder="1" applyAlignment="1">
      <alignment horizontal="center" wrapText="1"/>
    </xf>
    <xf numFmtId="0" fontId="24" fillId="0" borderId="1" xfId="0" applyFont="1" applyFill="1" applyBorder="1" applyAlignment="1">
      <alignment horizontal="center" wrapText="1"/>
    </xf>
    <xf numFmtId="0" fontId="21"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21" fillId="0" borderId="1" xfId="0" applyFont="1" applyFill="1" applyBorder="1" applyAlignment="1">
      <alignment wrapText="1"/>
    </xf>
    <xf numFmtId="0" fontId="12" fillId="0" borderId="0" xfId="0" applyFont="1" applyFill="1"/>
    <xf numFmtId="0" fontId="13" fillId="0" borderId="0" xfId="0" applyFont="1" applyAlignment="1">
      <alignment vertical="center"/>
    </xf>
    <xf numFmtId="0" fontId="12" fillId="0" borderId="1" xfId="0" applyFont="1" applyBorder="1" applyAlignment="1">
      <alignment vertical="center"/>
    </xf>
    <xf numFmtId="0" fontId="12" fillId="0" borderId="1" xfId="0" applyFont="1" applyBorder="1"/>
    <xf numFmtId="0" fontId="3" fillId="0" borderId="2" xfId="0" applyFont="1" applyBorder="1" applyAlignment="1">
      <alignment vertical="center"/>
    </xf>
    <xf numFmtId="0" fontId="3" fillId="0" borderId="3" xfId="0" applyFont="1" applyBorder="1"/>
    <xf numFmtId="0" fontId="3" fillId="0" borderId="4" xfId="0" applyFont="1" applyBorder="1"/>
    <xf numFmtId="0" fontId="12" fillId="0" borderId="0" xfId="0" applyFont="1" applyBorder="1" applyAlignment="1">
      <alignment vertical="center"/>
    </xf>
    <xf numFmtId="0" fontId="15" fillId="0" borderId="2" xfId="0" applyFont="1" applyBorder="1"/>
    <xf numFmtId="0" fontId="12"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0" xfId="0" applyFont="1" applyAlignment="1">
      <alignment horizontal="center"/>
    </xf>
    <xf numFmtId="0" fontId="12" fillId="0" borderId="5"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0" fontId="2"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 fillId="0" borderId="7" xfId="0" applyFont="1" applyFill="1" applyBorder="1" applyAlignment="1">
      <alignmen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1" xfId="0" applyFont="1" applyBorder="1" applyAlignment="1">
      <alignment horizontal="center"/>
    </xf>
    <xf numFmtId="0" fontId="3" fillId="0" borderId="9" xfId="0" applyFont="1" applyBorder="1" applyAlignment="1">
      <alignment horizontal="center"/>
    </xf>
    <xf numFmtId="0" fontId="0" fillId="0" borderId="0" xfId="0" applyAlignment="1">
      <alignment vertical="top"/>
    </xf>
    <xf numFmtId="0" fontId="0" fillId="0" borderId="0" xfId="0" applyAlignment="1">
      <alignment wrapText="1"/>
    </xf>
    <xf numFmtId="0" fontId="28" fillId="0" borderId="0" xfId="0" applyFont="1" applyAlignment="1" applyProtection="1">
      <alignment horizontal="left"/>
    </xf>
    <xf numFmtId="0" fontId="0" fillId="0" borderId="0" xfId="0" applyBorder="1" applyProtection="1"/>
    <xf numFmtId="0" fontId="0" fillId="0" borderId="0" xfId="0" quotePrefix="1" applyFill="1" applyBorder="1" applyAlignment="1" applyProtection="1">
      <alignment horizontal="left"/>
    </xf>
    <xf numFmtId="0" fontId="0" fillId="0" borderId="0" xfId="0" applyProtection="1"/>
    <xf numFmtId="0" fontId="16" fillId="0" borderId="0" xfId="0" applyFont="1" applyFill="1" applyBorder="1" applyAlignment="1" applyProtection="1">
      <alignment horizontal="left"/>
    </xf>
    <xf numFmtId="0" fontId="16" fillId="0" borderId="0" xfId="0" applyFont="1" applyFill="1" applyBorder="1"/>
    <xf numFmtId="0" fontId="27" fillId="0" borderId="11" xfId="0" applyFont="1" applyFill="1" applyBorder="1" applyAlignment="1" applyProtection="1">
      <alignment horizontal="left" vertical="center"/>
    </xf>
    <xf numFmtId="0" fontId="0" fillId="0" borderId="12" xfId="0" applyFill="1" applyBorder="1" applyAlignment="1" applyProtection="1">
      <alignment horizontal="center"/>
    </xf>
    <xf numFmtId="49" fontId="0" fillId="0" borderId="13" xfId="0" applyNumberFormat="1" applyFill="1" applyBorder="1" applyProtection="1"/>
    <xf numFmtId="49" fontId="0" fillId="0" borderId="14" xfId="0" applyNumberFormat="1" applyFill="1" applyBorder="1" applyProtection="1"/>
    <xf numFmtId="0" fontId="27" fillId="0" borderId="15" xfId="0" applyFont="1" applyFill="1" applyBorder="1" applyAlignment="1" applyProtection="1">
      <alignment vertical="center"/>
    </xf>
    <xf numFmtId="0" fontId="0" fillId="0" borderId="15" xfId="0" applyFill="1" applyBorder="1" applyProtection="1"/>
    <xf numFmtId="164" fontId="27" fillId="0" borderId="15" xfId="0" applyNumberFormat="1" applyFont="1" applyFill="1" applyBorder="1" applyAlignment="1" applyProtection="1">
      <alignment horizontal="center"/>
    </xf>
    <xf numFmtId="0" fontId="1" fillId="0" borderId="12" xfId="0" applyFont="1" applyFill="1" applyBorder="1" applyProtection="1"/>
    <xf numFmtId="49" fontId="1" fillId="0" borderId="13" xfId="0" applyNumberFormat="1" applyFont="1" applyFill="1" applyBorder="1" applyProtection="1"/>
    <xf numFmtId="0" fontId="1" fillId="0" borderId="13" xfId="0" applyFont="1" applyFill="1" applyBorder="1" applyProtection="1"/>
    <xf numFmtId="1" fontId="1" fillId="0" borderId="13" xfId="0" applyNumberFormat="1" applyFont="1" applyFill="1" applyBorder="1" applyAlignment="1" applyProtection="1">
      <alignment horizontal="center"/>
    </xf>
    <xf numFmtId="0" fontId="1" fillId="0" borderId="16" xfId="0" applyFont="1" applyFill="1" applyBorder="1" applyProtection="1"/>
    <xf numFmtId="49" fontId="1" fillId="0" borderId="17" xfId="0" applyNumberFormat="1" applyFont="1" applyFill="1" applyBorder="1" applyProtection="1"/>
    <xf numFmtId="0" fontId="1" fillId="0" borderId="17" xfId="0" applyFont="1" applyFill="1" applyBorder="1" applyProtection="1"/>
    <xf numFmtId="0" fontId="1" fillId="0" borderId="17" xfId="0" applyFont="1" applyFill="1" applyBorder="1" applyAlignment="1" applyProtection="1">
      <alignment horizontal="center"/>
    </xf>
    <xf numFmtId="0" fontId="0" fillId="0" borderId="18" xfId="0" applyFill="1" applyBorder="1" applyProtection="1"/>
    <xf numFmtId="49" fontId="1" fillId="0" borderId="14" xfId="0" applyNumberFormat="1" applyFont="1" applyFill="1" applyBorder="1" applyProtection="1"/>
    <xf numFmtId="0" fontId="0" fillId="0" borderId="14" xfId="0" applyFill="1" applyBorder="1" applyProtection="1"/>
    <xf numFmtId="0" fontId="0" fillId="0" borderId="14" xfId="0" applyFill="1" applyBorder="1" applyAlignment="1" applyProtection="1">
      <alignment horizontal="center"/>
    </xf>
    <xf numFmtId="0" fontId="0" fillId="0" borderId="12" xfId="0" applyFill="1" applyBorder="1" applyProtection="1"/>
    <xf numFmtId="0" fontId="0" fillId="0" borderId="13" xfId="0" applyFill="1" applyBorder="1"/>
    <xf numFmtId="0" fontId="0" fillId="0" borderId="16" xfId="0" applyFill="1" applyBorder="1" applyProtection="1"/>
    <xf numFmtId="49" fontId="0" fillId="0" borderId="17" xfId="0" applyNumberFormat="1" applyFill="1" applyBorder="1" applyProtection="1"/>
    <xf numFmtId="0" fontId="0" fillId="0" borderId="17" xfId="0" applyFill="1" applyBorder="1"/>
    <xf numFmtId="1" fontId="1" fillId="0" borderId="17" xfId="0" applyNumberFormat="1" applyFont="1" applyFill="1" applyBorder="1" applyAlignment="1" applyProtection="1">
      <alignment horizontal="center"/>
    </xf>
    <xf numFmtId="0" fontId="0" fillId="0" borderId="17" xfId="0" applyFill="1" applyBorder="1" applyProtection="1"/>
    <xf numFmtId="1" fontId="1" fillId="0" borderId="14" xfId="0" applyNumberFormat="1" applyFont="1" applyFill="1" applyBorder="1" applyAlignment="1" applyProtection="1">
      <alignment horizontal="center"/>
    </xf>
    <xf numFmtId="0" fontId="14" fillId="0" borderId="0" xfId="0" applyFont="1"/>
    <xf numFmtId="0" fontId="14" fillId="0" borderId="0" xfId="0" applyFont="1" applyProtection="1"/>
    <xf numFmtId="14" fontId="14" fillId="0" borderId="0" xfId="0" applyNumberFormat="1" applyFont="1" applyAlignment="1" applyProtection="1">
      <alignment horizontal="left"/>
    </xf>
    <xf numFmtId="0" fontId="0" fillId="0" borderId="0" xfId="0" applyAlignment="1">
      <alignment vertical="center"/>
    </xf>
    <xf numFmtId="0" fontId="27" fillId="0" borderId="14"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4" fontId="16" fillId="0" borderId="0" xfId="4" applyNumberFormat="1" applyFont="1" applyFill="1" applyBorder="1" applyProtection="1"/>
    <xf numFmtId="0" fontId="27" fillId="0" borderId="14" xfId="0" applyFont="1" applyFill="1" applyBorder="1" applyAlignment="1" applyProtection="1">
      <alignment vertical="center"/>
    </xf>
    <xf numFmtId="0" fontId="27" fillId="0" borderId="21" xfId="0" applyFont="1" applyFill="1" applyBorder="1" applyAlignment="1" applyProtection="1">
      <alignment horizontal="center" vertical="center"/>
    </xf>
    <xf numFmtId="0" fontId="0" fillId="0" borderId="13" xfId="0" applyFill="1" applyBorder="1" applyProtection="1"/>
    <xf numFmtId="0" fontId="0" fillId="0" borderId="22" xfId="0" applyFill="1" applyBorder="1" applyAlignment="1" applyProtection="1">
      <alignment horizontal="center"/>
    </xf>
    <xf numFmtId="49" fontId="0" fillId="0" borderId="23" xfId="0" applyNumberFormat="1" applyFill="1" applyBorder="1" applyProtection="1"/>
    <xf numFmtId="0" fontId="0" fillId="0" borderId="23" xfId="0" applyFill="1" applyBorder="1" applyProtection="1"/>
    <xf numFmtId="49" fontId="27" fillId="0" borderId="15" xfId="0" applyNumberFormat="1" applyFont="1" applyFill="1" applyBorder="1" applyAlignment="1" applyProtection="1">
      <alignment vertical="center"/>
    </xf>
    <xf numFmtId="2" fontId="27" fillId="0" borderId="21" xfId="0" applyNumberFormat="1" applyFont="1" applyFill="1" applyBorder="1" applyAlignment="1" applyProtection="1">
      <alignment horizontal="center" vertical="center"/>
    </xf>
    <xf numFmtId="0" fontId="0" fillId="0" borderId="9" xfId="0" applyBorder="1" applyProtection="1"/>
    <xf numFmtId="49" fontId="0" fillId="0" borderId="9" xfId="0" applyNumberFormat="1" applyBorder="1" applyProtection="1"/>
    <xf numFmtId="0" fontId="0" fillId="0" borderId="9" xfId="0" applyBorder="1"/>
    <xf numFmtId="0" fontId="0" fillId="0" borderId="9" xfId="0" applyBorder="1" applyAlignment="1" applyProtection="1">
      <alignment horizontal="center"/>
    </xf>
    <xf numFmtId="0" fontId="0" fillId="0" borderId="24" xfId="0" applyFill="1" applyBorder="1" applyProtection="1"/>
    <xf numFmtId="49" fontId="0" fillId="0" borderId="25" xfId="0" applyNumberFormat="1" applyFill="1" applyBorder="1" applyProtection="1"/>
    <xf numFmtId="0" fontId="0" fillId="0" borderId="25" xfId="0" applyFill="1" applyBorder="1"/>
    <xf numFmtId="0" fontId="0" fillId="0" borderId="25" xfId="0" applyFill="1" applyBorder="1" applyAlignment="1">
      <alignment horizontal="center"/>
    </xf>
    <xf numFmtId="0" fontId="27" fillId="0" borderId="26" xfId="0" applyFont="1" applyFill="1" applyBorder="1" applyAlignment="1" applyProtection="1">
      <alignment horizontal="left" vertical="center" wrapText="1"/>
    </xf>
    <xf numFmtId="0" fontId="0" fillId="0" borderId="27" xfId="0" applyBorder="1" applyAlignment="1">
      <alignment vertical="center" wrapText="1"/>
    </xf>
    <xf numFmtId="164" fontId="27" fillId="0" borderId="14" xfId="0" applyNumberFormat="1" applyFont="1" applyFill="1" applyBorder="1" applyAlignment="1" applyProtection="1">
      <alignment horizontal="center" wrapText="1"/>
    </xf>
    <xf numFmtId="0" fontId="0" fillId="2" borderId="28"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20" xfId="0" applyFill="1" applyBorder="1" applyAlignment="1" applyProtection="1">
      <alignment horizontal="center"/>
      <protection locked="0"/>
    </xf>
    <xf numFmtId="164" fontId="27" fillId="0" borderId="20" xfId="0" applyNumberFormat="1" applyFont="1" applyFill="1" applyBorder="1" applyAlignment="1" applyProtection="1">
      <alignment horizontal="center" wrapText="1"/>
    </xf>
    <xf numFmtId="0" fontId="27" fillId="0" borderId="21" xfId="0" applyFont="1" applyFill="1" applyBorder="1" applyAlignment="1" applyProtection="1">
      <alignment horizontal="center"/>
    </xf>
    <xf numFmtId="2" fontId="0" fillId="2" borderId="30" xfId="0" applyNumberFormat="1" applyFill="1" applyBorder="1" applyAlignment="1" applyProtection="1">
      <alignment horizontal="center"/>
    </xf>
    <xf numFmtId="2" fontId="1" fillId="2" borderId="28" xfId="0" applyNumberFormat="1" applyFont="1" applyFill="1" applyBorder="1" applyAlignment="1" applyProtection="1">
      <alignment horizontal="center"/>
      <protection locked="0"/>
    </xf>
    <xf numFmtId="2" fontId="1" fillId="2" borderId="31" xfId="0" applyNumberFormat="1" applyFont="1" applyFill="1" applyBorder="1" applyAlignment="1" applyProtection="1">
      <alignment horizontal="center"/>
      <protection locked="0"/>
    </xf>
    <xf numFmtId="2" fontId="1" fillId="2" borderId="20" xfId="0" applyNumberFormat="1" applyFont="1" applyFill="1" applyBorder="1" applyAlignment="1" applyProtection="1">
      <alignment horizontal="center"/>
      <protection locked="0"/>
    </xf>
    <xf numFmtId="0" fontId="27" fillId="0" borderId="32" xfId="0" applyFont="1" applyFill="1" applyBorder="1" applyAlignment="1" applyProtection="1">
      <alignment horizontal="left" vertical="center"/>
    </xf>
    <xf numFmtId="0" fontId="27" fillId="0" borderId="33" xfId="0" applyFont="1" applyFill="1" applyBorder="1" applyAlignment="1" applyProtection="1">
      <alignment vertical="center"/>
    </xf>
    <xf numFmtId="0" fontId="0" fillId="0" borderId="17" xfId="0" applyFill="1" applyBorder="1" applyAlignment="1">
      <alignment horizontal="center"/>
    </xf>
    <xf numFmtId="2" fontId="0" fillId="2" borderId="31" xfId="0" applyNumberFormat="1" applyFill="1" applyBorder="1" applyAlignment="1" applyProtection="1">
      <alignment horizontal="center"/>
    </xf>
    <xf numFmtId="0" fontId="0" fillId="0" borderId="33" xfId="0" applyFill="1" applyBorder="1" applyAlignment="1" applyProtection="1">
      <alignment horizontal="center"/>
    </xf>
    <xf numFmtId="1" fontId="0" fillId="2" borderId="31" xfId="0" applyNumberFormat="1" applyFill="1" applyBorder="1" applyAlignment="1" applyProtection="1">
      <alignment horizontal="center"/>
    </xf>
    <xf numFmtId="0" fontId="0" fillId="0" borderId="35" xfId="0" applyFill="1" applyBorder="1" applyProtection="1"/>
    <xf numFmtId="49" fontId="0" fillId="0" borderId="36" xfId="0" applyNumberFormat="1" applyFill="1" applyBorder="1" applyProtection="1"/>
    <xf numFmtId="0" fontId="0" fillId="0" borderId="36" xfId="0" applyFill="1" applyBorder="1" applyAlignment="1">
      <alignment horizontal="center"/>
    </xf>
    <xf numFmtId="165" fontId="0" fillId="2" borderId="37" xfId="0" applyNumberFormat="1" applyFill="1" applyBorder="1" applyAlignment="1" applyProtection="1">
      <alignment horizontal="center"/>
    </xf>
    <xf numFmtId="0" fontId="1" fillId="0" borderId="33" xfId="0" applyFont="1" applyFill="1" applyBorder="1" applyProtection="1"/>
    <xf numFmtId="0" fontId="1" fillId="0" borderId="17" xfId="0" applyFont="1" applyFill="1" applyBorder="1"/>
    <xf numFmtId="0" fontId="1" fillId="0" borderId="36" xfId="0" applyFont="1" applyFill="1" applyBorder="1"/>
    <xf numFmtId="0" fontId="0" fillId="0" borderId="0" xfId="0" applyBorder="1" applyAlignment="1">
      <alignment horizontal="center"/>
    </xf>
    <xf numFmtId="0" fontId="7" fillId="0" borderId="0" xfId="0" applyFont="1"/>
    <xf numFmtId="0" fontId="17" fillId="0" borderId="0" xfId="0" applyFont="1" applyAlignment="1"/>
    <xf numFmtId="0" fontId="29" fillId="0" borderId="0" xfId="0" applyFont="1" applyFill="1" applyAlignment="1" applyProtection="1">
      <alignment horizontal="right" vertical="top"/>
    </xf>
    <xf numFmtId="0" fontId="13" fillId="0" borderId="0" xfId="0" applyFont="1" applyAlignment="1">
      <alignment horizontal="right" vertical="top"/>
    </xf>
    <xf numFmtId="0" fontId="11" fillId="0" borderId="41" xfId="0" applyFont="1" applyBorder="1" applyAlignment="1" applyProtection="1">
      <alignment horizontal="center" vertical="center" wrapText="1"/>
      <protection hidden="1"/>
    </xf>
    <xf numFmtId="0" fontId="15" fillId="0" borderId="0" xfId="0" applyFont="1" applyProtection="1">
      <protection hidden="1"/>
    </xf>
    <xf numFmtId="0" fontId="0" fillId="0" borderId="0" xfId="0" applyBorder="1" applyAlignment="1" applyProtection="1">
      <alignment vertical="top"/>
      <protection hidden="1"/>
    </xf>
    <xf numFmtId="0" fontId="17" fillId="0" borderId="0" xfId="0" applyFont="1" applyAlignment="1" applyProtection="1">
      <protection hidden="1"/>
    </xf>
    <xf numFmtId="0" fontId="13" fillId="0" borderId="38" xfId="0" applyFont="1" applyBorder="1" applyAlignment="1" applyProtection="1">
      <protection hidden="1"/>
    </xf>
    <xf numFmtId="0" fontId="29" fillId="0" borderId="38" xfId="0" applyFont="1" applyBorder="1" applyAlignment="1" applyProtection="1">
      <alignment vertical="top"/>
      <protection hidden="1"/>
    </xf>
    <xf numFmtId="0" fontId="14" fillId="0" borderId="38" xfId="0" applyFont="1" applyBorder="1" applyAlignment="1" applyProtection="1">
      <alignment vertical="top"/>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41" xfId="0" applyFont="1" applyBorder="1" applyAlignment="1" applyProtection="1">
      <alignment horizontal="center" wrapText="1"/>
      <protection hidden="1"/>
    </xf>
    <xf numFmtId="0" fontId="3" fillId="3" borderId="42" xfId="0" applyFont="1" applyFill="1" applyBorder="1" applyAlignment="1" applyProtection="1">
      <alignment horizontal="center" vertical="top" wrapText="1"/>
      <protection hidden="1"/>
    </xf>
    <xf numFmtId="0" fontId="6" fillId="0" borderId="43" xfId="0" applyFont="1" applyBorder="1" applyAlignment="1" applyProtection="1">
      <alignment horizontal="center" wrapText="1"/>
      <protection hidden="1"/>
    </xf>
    <xf numFmtId="0" fontId="3" fillId="4" borderId="44" xfId="0" applyFont="1" applyFill="1" applyBorder="1" applyAlignment="1" applyProtection="1">
      <alignment horizontal="center" vertical="top" wrapText="1"/>
      <protection hidden="1"/>
    </xf>
    <xf numFmtId="0" fontId="12" fillId="0" borderId="45" xfId="0" applyFont="1" applyBorder="1" applyAlignment="1" applyProtection="1">
      <alignment vertical="center"/>
      <protection hidden="1"/>
    </xf>
    <xf numFmtId="0" fontId="6" fillId="0" borderId="41" xfId="0" applyFont="1" applyBorder="1" applyAlignment="1" applyProtection="1">
      <alignment horizontal="left" vertical="center"/>
      <protection hidden="1"/>
    </xf>
    <xf numFmtId="0" fontId="15" fillId="0" borderId="41" xfId="0" applyFont="1" applyBorder="1" applyProtection="1">
      <protection hidden="1"/>
    </xf>
    <xf numFmtId="0" fontId="3" fillId="0" borderId="41" xfId="0" applyFont="1" applyBorder="1" applyAlignment="1" applyProtection="1">
      <protection hidden="1"/>
    </xf>
    <xf numFmtId="0" fontId="9" fillId="0" borderId="41" xfId="0" applyFont="1" applyBorder="1" applyAlignment="1" applyProtection="1">
      <alignment horizontal="left" vertical="center"/>
      <protection hidden="1"/>
    </xf>
    <xf numFmtId="0" fontId="3" fillId="0" borderId="45" xfId="0" applyFont="1" applyBorder="1" applyAlignment="1" applyProtection="1">
      <protection hidden="1"/>
    </xf>
    <xf numFmtId="0" fontId="6" fillId="0" borderId="41" xfId="0" applyFont="1" applyBorder="1" applyAlignment="1" applyProtection="1">
      <protection hidden="1"/>
    </xf>
    <xf numFmtId="0" fontId="6" fillId="0" borderId="41" xfId="0" applyFont="1" applyBorder="1" applyProtection="1">
      <protection hidden="1"/>
    </xf>
    <xf numFmtId="0" fontId="6" fillId="0" borderId="41" xfId="0" applyFont="1" applyBorder="1" applyAlignment="1" applyProtection="1">
      <alignment vertical="top"/>
      <protection hidden="1"/>
    </xf>
    <xf numFmtId="0" fontId="15" fillId="0" borderId="43" xfId="0" applyFont="1" applyBorder="1" applyProtection="1">
      <protection hidden="1"/>
    </xf>
    <xf numFmtId="0" fontId="2" fillId="0" borderId="41" xfId="0" applyFont="1" applyBorder="1" applyAlignment="1" applyProtection="1">
      <protection hidden="1"/>
    </xf>
    <xf numFmtId="0" fontId="10" fillId="0" borderId="41" xfId="0" applyFont="1" applyBorder="1" applyAlignment="1" applyProtection="1">
      <alignment horizontal="left" vertical="center"/>
      <protection hidden="1"/>
    </xf>
    <xf numFmtId="0" fontId="15" fillId="0" borderId="46" xfId="0" applyFont="1" applyBorder="1" applyProtection="1">
      <protection hidden="1"/>
    </xf>
    <xf numFmtId="0" fontId="6" fillId="0" borderId="46" xfId="0" applyFont="1" applyBorder="1" applyAlignment="1" applyProtection="1">
      <alignment horizontal="right"/>
      <protection hidden="1"/>
    </xf>
    <xf numFmtId="0" fontId="6" fillId="0" borderId="46" xfId="0" applyFont="1" applyBorder="1" applyAlignment="1" applyProtection="1">
      <alignment horizontal="left" vertical="center"/>
      <protection hidden="1"/>
    </xf>
    <xf numFmtId="0" fontId="15" fillId="0" borderId="46" xfId="0" applyFont="1" applyFill="1" applyBorder="1" applyAlignment="1" applyProtection="1">
      <alignment wrapText="1"/>
      <protection hidden="1"/>
    </xf>
    <xf numFmtId="0" fontId="15" fillId="0" borderId="0" xfId="0" applyFont="1" applyFill="1" applyBorder="1" applyAlignment="1" applyProtection="1">
      <alignment wrapText="1"/>
      <protection hidden="1"/>
    </xf>
    <xf numFmtId="0" fontId="15" fillId="0" borderId="0" xfId="0" applyFont="1" applyAlignment="1" applyProtection="1">
      <alignment wrapText="1"/>
      <protection hidden="1"/>
    </xf>
    <xf numFmtId="0" fontId="19" fillId="0" borderId="0" xfId="0" applyFont="1" applyProtection="1">
      <protection hidden="1"/>
    </xf>
    <xf numFmtId="0" fontId="0" fillId="0" borderId="40" xfId="0" applyBorder="1" applyAlignment="1" applyProtection="1">
      <alignment vertical="center"/>
      <protection locked="0"/>
    </xf>
    <xf numFmtId="0" fontId="6" fillId="3" borderId="49" xfId="0" applyFont="1" applyFill="1" applyBorder="1" applyAlignment="1" applyProtection="1">
      <alignment horizontal="center" vertical="top" wrapText="1"/>
      <protection locked="0"/>
    </xf>
    <xf numFmtId="0" fontId="6" fillId="3" borderId="50" xfId="0" applyFont="1" applyFill="1" applyBorder="1" applyAlignment="1" applyProtection="1">
      <alignment horizontal="center" vertical="top" wrapText="1"/>
      <protection locked="0"/>
    </xf>
    <xf numFmtId="0" fontId="6" fillId="3" borderId="51" xfId="0" applyFont="1" applyFill="1" applyBorder="1" applyAlignment="1" applyProtection="1">
      <alignment horizontal="centerContinuous" vertical="top"/>
      <protection locked="0"/>
    </xf>
    <xf numFmtId="0" fontId="6" fillId="3" borderId="52" xfId="0" applyFont="1" applyFill="1" applyBorder="1" applyAlignment="1" applyProtection="1">
      <alignment horizontal="center" vertical="top" wrapText="1"/>
      <protection locked="0"/>
    </xf>
    <xf numFmtId="0" fontId="6" fillId="3" borderId="39" xfId="0" applyFont="1" applyFill="1" applyBorder="1" applyAlignment="1" applyProtection="1">
      <alignment horizontal="center" vertical="top" wrapText="1"/>
      <protection locked="0"/>
    </xf>
    <xf numFmtId="0" fontId="6" fillId="3" borderId="53" xfId="0" applyFont="1" applyFill="1" applyBorder="1" applyAlignment="1" applyProtection="1">
      <alignment horizontal="centerContinuous" vertical="top"/>
      <protection locked="0"/>
    </xf>
    <xf numFmtId="0" fontId="1" fillId="3" borderId="52" xfId="0" applyFont="1" applyFill="1" applyBorder="1" applyAlignment="1" applyProtection="1">
      <alignment horizontal="center" vertical="top" wrapText="1"/>
      <protection locked="0"/>
    </xf>
    <xf numFmtId="0" fontId="1" fillId="3" borderId="39" xfId="0" applyFont="1" applyFill="1" applyBorder="1" applyAlignment="1" applyProtection="1">
      <alignment horizontal="center" vertical="top" wrapText="1"/>
      <protection locked="0"/>
    </xf>
    <xf numFmtId="0" fontId="1" fillId="3" borderId="53" xfId="0" applyFont="1" applyFill="1" applyBorder="1" applyAlignment="1" applyProtection="1">
      <alignment horizontal="center" vertical="top" wrapText="1"/>
      <protection locked="0"/>
    </xf>
    <xf numFmtId="0" fontId="1" fillId="4" borderId="52" xfId="0" applyFont="1" applyFill="1" applyBorder="1" applyAlignment="1" applyProtection="1">
      <alignment horizontal="center" vertical="top" wrapText="1"/>
      <protection locked="0"/>
    </xf>
    <xf numFmtId="0" fontId="1" fillId="4" borderId="39" xfId="0" applyFont="1" applyFill="1" applyBorder="1" applyAlignment="1" applyProtection="1">
      <alignment horizontal="center" vertical="top" wrapText="1"/>
      <protection locked="0"/>
    </xf>
    <xf numFmtId="0" fontId="1" fillId="4" borderId="53" xfId="0" applyFont="1" applyFill="1" applyBorder="1" applyAlignment="1" applyProtection="1">
      <alignment horizontal="center" vertical="top" wrapText="1"/>
      <protection locked="0"/>
    </xf>
    <xf numFmtId="0" fontId="1" fillId="0" borderId="54" xfId="0" applyFont="1" applyBorder="1" applyAlignment="1" applyProtection="1">
      <alignment horizontal="center" vertical="top" wrapText="1"/>
      <protection locked="0"/>
    </xf>
    <xf numFmtId="0" fontId="1" fillId="0" borderId="55" xfId="0" applyFont="1" applyBorder="1" applyAlignment="1" applyProtection="1">
      <alignment horizontal="center" vertical="top" wrapText="1"/>
      <protection locked="0"/>
    </xf>
    <xf numFmtId="0" fontId="6" fillId="0" borderId="56" xfId="0" applyFont="1" applyBorder="1" applyAlignment="1" applyProtection="1">
      <alignment horizontal="centerContinuous" vertical="top"/>
      <protection locked="0"/>
    </xf>
    <xf numFmtId="0" fontId="15" fillId="0" borderId="54" xfId="0" applyFont="1" applyBorder="1" applyAlignment="1" applyProtection="1">
      <alignment horizontal="center" vertical="top" wrapText="1"/>
      <protection locked="0"/>
    </xf>
    <xf numFmtId="0" fontId="15" fillId="0" borderId="55" xfId="0" applyFont="1" applyBorder="1" applyAlignment="1" applyProtection="1">
      <alignment horizontal="center" vertical="top" wrapText="1"/>
      <protection locked="0"/>
    </xf>
    <xf numFmtId="0" fontId="2" fillId="0" borderId="60" xfId="0" applyFont="1" applyFill="1" applyBorder="1" applyAlignment="1">
      <alignment horizontal="center" vertical="top" wrapText="1"/>
    </xf>
    <xf numFmtId="0" fontId="26" fillId="0" borderId="61" xfId="0" applyFont="1" applyFill="1" applyBorder="1" applyAlignment="1">
      <alignment horizontal="center" vertical="top" wrapText="1"/>
    </xf>
    <xf numFmtId="0" fontId="2" fillId="0" borderId="61" xfId="0" applyFont="1" applyFill="1" applyBorder="1" applyAlignment="1">
      <alignment vertical="top" wrapText="1"/>
    </xf>
    <xf numFmtId="0" fontId="2" fillId="0" borderId="61" xfId="0" applyFont="1" applyFill="1" applyBorder="1" applyAlignment="1">
      <alignment horizontal="center" vertical="top" wrapText="1"/>
    </xf>
    <xf numFmtId="0" fontId="2" fillId="0" borderId="62" xfId="0" applyFont="1" applyFill="1" applyBorder="1" applyAlignment="1">
      <alignment horizontal="center" vertical="top" wrapText="1"/>
    </xf>
    <xf numFmtId="0" fontId="5" fillId="0" borderId="63" xfId="0" applyFont="1" applyFill="1" applyBorder="1" applyAlignment="1">
      <alignment horizontal="center" wrapText="1"/>
    </xf>
    <xf numFmtId="0" fontId="5" fillId="0" borderId="64" xfId="0" applyFont="1" applyFill="1" applyBorder="1" applyAlignment="1">
      <alignment horizontal="center" wrapText="1"/>
    </xf>
    <xf numFmtId="0" fontId="21" fillId="0" borderId="65" xfId="0" applyFont="1" applyFill="1" applyBorder="1" applyAlignment="1">
      <alignment horizontal="center" vertical="top" wrapText="1"/>
    </xf>
    <xf numFmtId="0" fontId="5" fillId="0" borderId="65" xfId="0" applyFont="1" applyFill="1" applyBorder="1" applyAlignment="1">
      <alignment vertical="top" wrapText="1"/>
    </xf>
    <xf numFmtId="0" fontId="5" fillId="0" borderId="65" xfId="0" applyFont="1" applyFill="1" applyBorder="1" applyAlignment="1">
      <alignment horizontal="center" vertical="top" wrapText="1"/>
    </xf>
    <xf numFmtId="0" fontId="5" fillId="0" borderId="66" xfId="0" applyFont="1" applyFill="1" applyBorder="1" applyAlignment="1">
      <alignment horizontal="center" wrapText="1"/>
    </xf>
    <xf numFmtId="0" fontId="0" fillId="0" borderId="44" xfId="0" applyFill="1" applyBorder="1" applyAlignment="1">
      <alignment horizontal="center" vertical="center"/>
    </xf>
    <xf numFmtId="0" fontId="0" fillId="0" borderId="67" xfId="0" applyFill="1" applyBorder="1" applyAlignment="1">
      <alignment horizontal="center" vertical="center"/>
    </xf>
    <xf numFmtId="0" fontId="0" fillId="0" borderId="0" xfId="0" applyAlignment="1">
      <alignment horizontal="center" vertical="center"/>
    </xf>
    <xf numFmtId="0" fontId="3" fillId="0" borderId="68" xfId="0" applyFont="1" applyFill="1" applyBorder="1" applyAlignment="1">
      <alignment horizontal="center" vertical="center"/>
    </xf>
    <xf numFmtId="0" fontId="30" fillId="0" borderId="38" xfId="0" applyFont="1" applyBorder="1" applyAlignment="1" applyProtection="1">
      <alignment horizontal="right" vertical="top"/>
      <protection hidden="1"/>
    </xf>
    <xf numFmtId="0" fontId="31" fillId="0" borderId="0" xfId="0" applyFont="1" applyBorder="1" applyAlignment="1" applyProtection="1">
      <alignment horizontal="right" vertical="top"/>
      <protection hidden="1"/>
    </xf>
    <xf numFmtId="0" fontId="3" fillId="0" borderId="40" xfId="0" applyFont="1" applyBorder="1" applyAlignment="1" applyProtection="1">
      <alignment vertical="center"/>
    </xf>
    <xf numFmtId="0" fontId="0" fillId="0" borderId="40" xfId="0" applyBorder="1" applyAlignment="1" applyProtection="1"/>
    <xf numFmtId="0" fontId="33" fillId="0" borderId="0" xfId="0" applyFont="1" applyAlignment="1">
      <alignment vertical="top" wrapText="1"/>
    </xf>
    <xf numFmtId="0" fontId="20" fillId="0" borderId="0" xfId="0" applyFont="1" applyBorder="1" applyAlignment="1" applyProtection="1">
      <alignment vertical="top" wrapText="1"/>
    </xf>
    <xf numFmtId="0" fontId="35" fillId="0" borderId="0" xfId="0" applyFont="1" applyAlignment="1">
      <alignment vertical="top" wrapText="1"/>
    </xf>
    <xf numFmtId="0" fontId="34" fillId="0" borderId="0" xfId="0" applyFont="1"/>
    <xf numFmtId="0" fontId="37" fillId="0" borderId="0" xfId="0" applyFont="1" applyBorder="1" applyAlignment="1" applyProtection="1">
      <alignment vertical="top"/>
      <protection hidden="1"/>
    </xf>
    <xf numFmtId="0" fontId="37" fillId="0" borderId="0" xfId="0" applyFont="1" applyBorder="1" applyAlignment="1" applyProtection="1">
      <alignment vertical="top"/>
      <protection locked="0" hidden="1"/>
    </xf>
    <xf numFmtId="0" fontId="17" fillId="0" borderId="77" xfId="0" applyFont="1" applyBorder="1" applyAlignment="1" applyProtection="1">
      <protection hidden="1"/>
    </xf>
    <xf numFmtId="0" fontId="17" fillId="0" borderId="80" xfId="0" applyFont="1" applyBorder="1" applyAlignment="1" applyProtection="1">
      <protection hidden="1"/>
    </xf>
    <xf numFmtId="0" fontId="0" fillId="0" borderId="38" xfId="0" applyBorder="1" applyAlignment="1" applyProtection="1"/>
    <xf numFmtId="0" fontId="4" fillId="0" borderId="38" xfId="0" applyFont="1" applyBorder="1" applyAlignment="1" applyProtection="1">
      <alignment horizontal="center" vertical="center"/>
      <protection hidden="1"/>
    </xf>
    <xf numFmtId="0" fontId="3" fillId="0" borderId="70" xfId="0" applyFont="1" applyBorder="1" applyAlignment="1" applyProtection="1">
      <alignment vertical="center"/>
      <protection hidden="1"/>
    </xf>
    <xf numFmtId="0" fontId="1" fillId="0" borderId="83" xfId="0" applyFont="1" applyBorder="1" applyAlignment="1" applyProtection="1">
      <alignment horizontal="left" vertical="center"/>
      <protection hidden="1"/>
    </xf>
    <xf numFmtId="0" fontId="1" fillId="0" borderId="52" xfId="0" applyFont="1" applyBorder="1"/>
    <xf numFmtId="0" fontId="15" fillId="0" borderId="84" xfId="0" applyFont="1" applyBorder="1" applyProtection="1">
      <protection hidden="1"/>
    </xf>
    <xf numFmtId="0" fontId="0" fillId="0" borderId="89" xfId="0" applyBorder="1" applyAlignment="1" applyProtection="1"/>
    <xf numFmtId="0" fontId="6" fillId="0" borderId="84" xfId="0" applyFont="1" applyBorder="1" applyAlignment="1" applyProtection="1">
      <alignment horizontal="left" vertical="center"/>
      <protection hidden="1"/>
    </xf>
    <xf numFmtId="0" fontId="17" fillId="0" borderId="90" xfId="0" applyFont="1" applyBorder="1" applyAlignment="1" applyProtection="1">
      <protection hidden="1"/>
    </xf>
    <xf numFmtId="0" fontId="17" fillId="0" borderId="94" xfId="0" applyFont="1" applyBorder="1" applyAlignment="1" applyProtection="1">
      <protection hidden="1"/>
    </xf>
    <xf numFmtId="0" fontId="17" fillId="0" borderId="95" xfId="0" applyFont="1" applyBorder="1" applyAlignment="1" applyProtection="1">
      <protection hidden="1"/>
    </xf>
    <xf numFmtId="0" fontId="4" fillId="0" borderId="96" xfId="0" applyFont="1" applyBorder="1" applyAlignment="1" applyProtection="1">
      <protection hidden="1"/>
    </xf>
    <xf numFmtId="0" fontId="4" fillId="0" borderId="97" xfId="0" applyFont="1" applyBorder="1" applyAlignment="1" applyProtection="1">
      <alignment vertical="center"/>
      <protection hidden="1"/>
    </xf>
    <xf numFmtId="0" fontId="4" fillId="0" borderId="98" xfId="0" applyFont="1" applyBorder="1" applyAlignment="1" applyProtection="1">
      <protection hidden="1"/>
    </xf>
    <xf numFmtId="0" fontId="4" fillId="0" borderId="99" xfId="0" applyFont="1" applyBorder="1" applyProtection="1"/>
    <xf numFmtId="0" fontId="4" fillId="0" borderId="100" xfId="0" applyFont="1" applyBorder="1" applyProtection="1"/>
    <xf numFmtId="0" fontId="4" fillId="0" borderId="100" xfId="0" applyFont="1" applyBorder="1" applyAlignment="1" applyProtection="1"/>
    <xf numFmtId="0" fontId="4" fillId="0" borderId="101" xfId="0" applyFont="1" applyBorder="1" applyAlignment="1" applyProtection="1"/>
    <xf numFmtId="0" fontId="12" fillId="0" borderId="102" xfId="0" applyNumberFormat="1" applyFont="1" applyBorder="1" applyAlignment="1" applyProtection="1">
      <alignment horizontal="left" vertical="center"/>
    </xf>
    <xf numFmtId="0" fontId="1" fillId="0" borderId="0" xfId="0" applyFont="1" applyBorder="1" applyAlignment="1" applyProtection="1"/>
    <xf numFmtId="0" fontId="1" fillId="0" borderId="0" xfId="0" applyFont="1" applyBorder="1" applyProtection="1"/>
    <xf numFmtId="0" fontId="1" fillId="0" borderId="0" xfId="0" applyFont="1" applyProtection="1"/>
    <xf numFmtId="0" fontId="4" fillId="0" borderId="103" xfId="0" applyFont="1" applyBorder="1" applyProtection="1"/>
    <xf numFmtId="0" fontId="4" fillId="0" borderId="104" xfId="0" applyFont="1" applyBorder="1" applyProtection="1"/>
    <xf numFmtId="0" fontId="4" fillId="0" borderId="104" xfId="0" applyFont="1" applyBorder="1" applyAlignment="1" applyProtection="1">
      <alignment horizontal="left"/>
    </xf>
    <xf numFmtId="0" fontId="2" fillId="0" borderId="105" xfId="0" applyFont="1" applyBorder="1" applyAlignment="1" applyProtection="1">
      <alignment vertical="center"/>
    </xf>
    <xf numFmtId="0" fontId="5" fillId="0" borderId="106" xfId="0" applyFont="1" applyBorder="1" applyAlignment="1" applyProtection="1">
      <alignment horizontal="center" vertical="center"/>
    </xf>
    <xf numFmtId="0" fontId="4" fillId="0" borderId="44" xfId="0" applyFont="1" applyBorder="1" applyAlignment="1" applyProtection="1">
      <alignment vertical="center"/>
    </xf>
    <xf numFmtId="0" fontId="4" fillId="0" borderId="107" xfId="0" applyFont="1" applyBorder="1" applyAlignment="1" applyProtection="1">
      <alignment horizontal="left" vertical="center"/>
    </xf>
    <xf numFmtId="0" fontId="5" fillId="0" borderId="108" xfId="0" applyFont="1" applyBorder="1" applyAlignment="1" applyProtection="1">
      <alignment horizontal="left" vertical="center"/>
      <protection locked="0"/>
    </xf>
    <xf numFmtId="0" fontId="1" fillId="0" borderId="0" xfId="0" applyFont="1" applyAlignment="1" applyProtection="1"/>
    <xf numFmtId="0" fontId="5" fillId="0" borderId="112" xfId="0" applyFont="1" applyBorder="1" applyAlignment="1" applyProtection="1">
      <alignment horizontal="left" vertical="center"/>
      <protection locked="0"/>
    </xf>
    <xf numFmtId="0" fontId="5" fillId="0" borderId="112" xfId="0" applyFont="1" applyBorder="1" applyAlignment="1" applyProtection="1">
      <alignment horizontal="right" vertical="top"/>
      <protection locked="0"/>
    </xf>
    <xf numFmtId="0" fontId="5" fillId="0" borderId="109" xfId="0" applyFont="1" applyBorder="1" applyAlignment="1" applyProtection="1">
      <alignment horizontal="left" vertical="center"/>
      <protection locked="0"/>
    </xf>
    <xf numFmtId="0" fontId="5" fillId="0" borderId="110" xfId="0" applyFont="1" applyBorder="1" applyAlignment="1" applyProtection="1">
      <alignment horizontal="left" vertical="center"/>
      <protection locked="0"/>
    </xf>
    <xf numFmtId="0" fontId="5" fillId="0" borderId="111" xfId="0" applyFont="1" applyBorder="1" applyAlignment="1" applyProtection="1">
      <alignment horizontal="left" vertical="center"/>
      <protection locked="0"/>
    </xf>
    <xf numFmtId="0" fontId="5" fillId="0" borderId="116" xfId="0" applyFont="1" applyBorder="1" applyAlignment="1" applyProtection="1">
      <alignment horizontal="left" vertical="center"/>
      <protection locked="0"/>
    </xf>
    <xf numFmtId="0" fontId="5" fillId="0" borderId="112" xfId="0" applyFont="1" applyBorder="1" applyAlignment="1" applyProtection="1">
      <alignment horizontal="right" vertical="center"/>
      <protection locked="0"/>
    </xf>
    <xf numFmtId="0" fontId="5" fillId="0" borderId="108" xfId="0" applyFont="1" applyBorder="1" applyAlignment="1" applyProtection="1">
      <alignment horizontal="right" vertical="center"/>
      <protection locked="0"/>
    </xf>
    <xf numFmtId="14" fontId="4" fillId="0" borderId="107" xfId="0" applyNumberFormat="1" applyFont="1" applyBorder="1" applyAlignment="1" applyProtection="1">
      <alignment vertical="center"/>
    </xf>
    <xf numFmtId="0" fontId="40" fillId="0" borderId="40" xfId="0" applyFont="1" applyBorder="1" applyAlignment="1" applyProtection="1">
      <alignment horizontal="left" vertical="center"/>
      <protection locked="0"/>
    </xf>
    <xf numFmtId="0" fontId="45" fillId="0" borderId="40" xfId="0" applyFont="1" applyBorder="1" applyAlignment="1" applyProtection="1"/>
    <xf numFmtId="0" fontId="4" fillId="0" borderId="52"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4" fillId="0" borderId="58" xfId="0" applyFont="1" applyBorder="1" applyAlignment="1" applyProtection="1">
      <alignment horizontal="center" vertical="top"/>
      <protection locked="0"/>
    </xf>
    <xf numFmtId="0" fontId="4" fillId="0" borderId="54" xfId="0" applyFont="1" applyBorder="1" applyAlignment="1" applyProtection="1">
      <alignment horizontal="center" vertical="top"/>
      <protection locked="0"/>
    </xf>
    <xf numFmtId="0" fontId="4" fillId="0" borderId="38" xfId="0" applyFont="1" applyBorder="1" applyAlignment="1" applyProtection="1">
      <alignment horizontal="center" vertical="top"/>
      <protection locked="0"/>
    </xf>
    <xf numFmtId="0" fontId="4" fillId="0" borderId="70" xfId="0" applyFont="1" applyBorder="1" applyAlignment="1" applyProtection="1">
      <alignment horizontal="center" vertical="top"/>
      <protection locked="0"/>
    </xf>
    <xf numFmtId="0" fontId="6" fillId="0" borderId="88" xfId="0" applyFont="1" applyBorder="1" applyAlignment="1" applyProtection="1">
      <alignment horizontal="left" vertical="top" wrapText="1"/>
      <protection locked="0"/>
    </xf>
    <xf numFmtId="0" fontId="6" fillId="0" borderId="84" xfId="0" applyFont="1" applyBorder="1" applyAlignment="1" applyProtection="1">
      <alignment horizontal="left" vertical="top" wrapText="1"/>
      <protection locked="0"/>
    </xf>
    <xf numFmtId="0" fontId="6" fillId="0" borderId="85"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6" fillId="0" borderId="74"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70" xfId="0" applyFont="1" applyBorder="1" applyAlignment="1" applyProtection="1">
      <alignment horizontal="left" vertical="top" wrapText="1"/>
      <protection locked="0"/>
    </xf>
    <xf numFmtId="0" fontId="4" fillId="0" borderId="74" xfId="0" applyFont="1" applyBorder="1" applyAlignment="1" applyProtection="1">
      <alignment horizontal="left" vertical="center"/>
      <protection hidden="1"/>
    </xf>
    <xf numFmtId="0" fontId="12" fillId="0" borderId="38" xfId="0" applyFont="1" applyBorder="1" applyAlignment="1" applyProtection="1">
      <alignment vertical="center"/>
      <protection hidden="1"/>
    </xf>
    <xf numFmtId="49" fontId="5" fillId="0" borderId="0" xfId="0" applyNumberFormat="1" applyFont="1" applyBorder="1" applyAlignment="1" applyProtection="1">
      <alignment horizontal="left" vertical="center" wrapText="1" indent="3"/>
      <protection hidden="1"/>
    </xf>
    <xf numFmtId="49" fontId="5" fillId="0" borderId="58" xfId="0" applyNumberFormat="1" applyFont="1" applyBorder="1" applyAlignment="1" applyProtection="1">
      <alignment horizontal="left" vertical="center" wrapText="1" indent="3"/>
      <protection hidden="1"/>
    </xf>
    <xf numFmtId="49" fontId="5" fillId="0" borderId="38" xfId="0" applyNumberFormat="1" applyFont="1" applyBorder="1" applyAlignment="1" applyProtection="1">
      <alignment horizontal="left" vertical="center" wrapText="1" indent="3"/>
      <protection hidden="1"/>
    </xf>
    <xf numFmtId="49" fontId="5" fillId="0" borderId="70" xfId="0" applyNumberFormat="1" applyFont="1" applyBorder="1" applyAlignment="1" applyProtection="1">
      <alignment horizontal="left" vertical="center" wrapText="1" indent="3"/>
      <protection hidden="1"/>
    </xf>
    <xf numFmtId="0" fontId="4" fillId="0" borderId="84" xfId="0" applyFont="1" applyBorder="1" applyAlignment="1" applyProtection="1">
      <alignment horizontal="left" indent="1"/>
      <protection hidden="1"/>
    </xf>
    <xf numFmtId="0" fontId="4" fillId="0" borderId="85" xfId="0" applyFont="1" applyBorder="1" applyAlignment="1" applyProtection="1">
      <alignment horizontal="left" indent="1"/>
      <protection hidden="1"/>
    </xf>
    <xf numFmtId="0" fontId="1" fillId="0" borderId="0" xfId="0" applyFont="1" applyBorder="1" applyAlignment="1">
      <alignment horizontal="left" indent="1"/>
    </xf>
    <xf numFmtId="0" fontId="1" fillId="0" borderId="58" xfId="0" applyFont="1" applyBorder="1" applyAlignment="1">
      <alignment horizontal="left" indent="1"/>
    </xf>
    <xf numFmtId="0" fontId="6" fillId="0" borderId="52"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58" xfId="0" applyFont="1" applyBorder="1" applyAlignment="1" applyProtection="1">
      <alignment horizontal="center" vertical="center" wrapText="1"/>
      <protection hidden="1"/>
    </xf>
    <xf numFmtId="0" fontId="6" fillId="0" borderId="54" xfId="0" applyFont="1" applyBorder="1" applyAlignment="1" applyProtection="1">
      <alignment horizontal="center" vertical="center" wrapText="1"/>
      <protection hidden="1"/>
    </xf>
    <xf numFmtId="0" fontId="6" fillId="0" borderId="38" xfId="0" applyFont="1" applyBorder="1" applyAlignment="1" applyProtection="1">
      <alignment horizontal="center" vertical="center" wrapText="1"/>
      <protection hidden="1"/>
    </xf>
    <xf numFmtId="0" fontId="6" fillId="0" borderId="70" xfId="0" applyFont="1" applyBorder="1" applyAlignment="1" applyProtection="1">
      <alignment horizontal="center" vertical="center" wrapText="1"/>
      <protection hidden="1"/>
    </xf>
    <xf numFmtId="0" fontId="6" fillId="0" borderId="83" xfId="0" applyFont="1" applyBorder="1" applyAlignment="1" applyProtection="1">
      <alignment horizontal="left" vertical="top" wrapText="1"/>
      <protection locked="0"/>
    </xf>
    <xf numFmtId="0" fontId="6" fillId="0" borderId="52"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0" borderId="52" xfId="0" applyFont="1" applyBorder="1" applyAlignment="1" applyProtection="1">
      <alignment horizontal="center" wrapText="1"/>
      <protection hidden="1"/>
    </xf>
    <xf numFmtId="0" fontId="0" fillId="0" borderId="58" xfId="0" applyBorder="1" applyAlignment="1" applyProtection="1">
      <alignment horizontal="center" wrapText="1"/>
      <protection hidden="1"/>
    </xf>
    <xf numFmtId="0" fontId="0" fillId="0" borderId="52" xfId="0" applyBorder="1" applyAlignment="1" applyProtection="1">
      <alignment horizontal="center" wrapText="1"/>
      <protection hidden="1"/>
    </xf>
    <xf numFmtId="0" fontId="0" fillId="0" borderId="54" xfId="0" applyBorder="1" applyAlignment="1" applyProtection="1">
      <alignment horizontal="center" wrapText="1"/>
      <protection hidden="1"/>
    </xf>
    <xf numFmtId="0" fontId="0" fillId="0" borderId="70" xfId="0" applyBorder="1" applyAlignment="1" applyProtection="1">
      <alignment horizontal="center" wrapText="1"/>
      <protection hidden="1"/>
    </xf>
    <xf numFmtId="0" fontId="6" fillId="0" borderId="41" xfId="0" applyFont="1" applyBorder="1" applyAlignment="1" applyProtection="1">
      <alignment horizontal="center" wrapText="1"/>
      <protection hidden="1"/>
    </xf>
    <xf numFmtId="0" fontId="6" fillId="0" borderId="43" xfId="0" applyFont="1" applyBorder="1" applyAlignment="1" applyProtection="1">
      <alignment horizontal="center" wrapText="1"/>
      <protection hidden="1"/>
    </xf>
    <xf numFmtId="0" fontId="8" fillId="0" borderId="78" xfId="0" applyFont="1" applyBorder="1" applyAlignment="1" applyProtection="1">
      <alignment horizontal="left" vertical="center"/>
      <protection locked="0"/>
    </xf>
    <xf numFmtId="0" fontId="8" fillId="0" borderId="79" xfId="0" applyFont="1" applyBorder="1" applyAlignment="1" applyProtection="1">
      <alignment horizontal="left" vertical="center"/>
      <protection locked="0"/>
    </xf>
    <xf numFmtId="0" fontId="8" fillId="0" borderId="81" xfId="0" applyFont="1" applyBorder="1" applyAlignment="1" applyProtection="1">
      <alignment horizontal="left" vertical="center"/>
      <protection locked="0"/>
    </xf>
    <xf numFmtId="0" fontId="8" fillId="0" borderId="82" xfId="0" applyFont="1" applyBorder="1" applyAlignment="1" applyProtection="1">
      <alignment horizontal="left" vertical="center"/>
      <protection locked="0"/>
    </xf>
    <xf numFmtId="0" fontId="4" fillId="0" borderId="54" xfId="0" applyFont="1" applyBorder="1" applyAlignment="1" applyProtection="1">
      <alignment vertical="center"/>
      <protection hidden="1"/>
    </xf>
    <xf numFmtId="0" fontId="0" fillId="0" borderId="40" xfId="0" applyBorder="1" applyAlignment="1" applyProtection="1">
      <alignment vertical="center"/>
      <protection hidden="1"/>
    </xf>
    <xf numFmtId="0" fontId="4" fillId="0" borderId="10" xfId="0" applyFont="1"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4" fillId="0" borderId="49" xfId="0" applyFont="1" applyBorder="1" applyAlignment="1" applyProtection="1">
      <alignment vertical="center"/>
      <protection hidden="1"/>
    </xf>
    <xf numFmtId="0" fontId="0" fillId="0" borderId="46" xfId="0" applyBorder="1" applyAlignment="1" applyProtection="1">
      <protection hidden="1"/>
    </xf>
    <xf numFmtId="0" fontId="0" fillId="0" borderId="84" xfId="0" applyBorder="1" applyAlignment="1" applyProtection="1">
      <protection hidden="1"/>
    </xf>
    <xf numFmtId="0" fontId="0" fillId="0" borderId="69" xfId="0" applyBorder="1" applyAlignment="1" applyProtection="1">
      <protection hidden="1"/>
    </xf>
    <xf numFmtId="14" fontId="8" fillId="0" borderId="77" xfId="0" applyNumberFormat="1" applyFont="1" applyBorder="1" applyAlignment="1" applyProtection="1">
      <alignment horizontal="left" vertical="center"/>
      <protection locked="0"/>
    </xf>
    <xf numFmtId="14" fontId="8" fillId="0" borderId="78" xfId="0" applyNumberFormat="1" applyFont="1" applyBorder="1" applyAlignment="1" applyProtection="1">
      <alignment horizontal="left" vertical="center"/>
      <protection locked="0"/>
    </xf>
    <xf numFmtId="14" fontId="8" fillId="0" borderId="79" xfId="0" applyNumberFormat="1" applyFont="1" applyBorder="1" applyAlignment="1" applyProtection="1">
      <alignment horizontal="left" vertical="center"/>
      <protection locked="0"/>
    </xf>
    <xf numFmtId="0" fontId="8" fillId="0" borderId="91" xfId="0" applyFont="1" applyBorder="1" applyAlignment="1" applyProtection="1">
      <alignment horizontal="left" vertical="center"/>
      <protection locked="0"/>
    </xf>
    <xf numFmtId="0" fontId="8" fillId="0" borderId="92"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0" fontId="4" fillId="0" borderId="49" xfId="0" applyFont="1" applyBorder="1" applyAlignment="1" applyProtection="1">
      <alignment vertical="center" wrapText="1"/>
      <protection hidden="1"/>
    </xf>
    <xf numFmtId="0" fontId="4" fillId="0" borderId="46" xfId="0" applyFont="1" applyBorder="1" applyAlignment="1" applyProtection="1">
      <alignment vertical="center" wrapText="1"/>
      <protection hidden="1"/>
    </xf>
    <xf numFmtId="0" fontId="0" fillId="0" borderId="69" xfId="0" applyBorder="1" applyAlignment="1" applyProtection="1">
      <alignment vertical="center" wrapText="1"/>
      <protection hidden="1"/>
    </xf>
    <xf numFmtId="0" fontId="6" fillId="0" borderId="19" xfId="0" applyFont="1" applyBorder="1" applyAlignment="1" applyProtection="1">
      <alignment horizontal="left" vertical="center" wrapText="1"/>
      <protection hidden="1"/>
    </xf>
    <xf numFmtId="0" fontId="6" fillId="0" borderId="57" xfId="0" applyFont="1" applyBorder="1" applyAlignment="1" applyProtection="1">
      <alignment horizontal="left" vertical="center" wrapText="1"/>
      <protection hidden="1"/>
    </xf>
    <xf numFmtId="0" fontId="6" fillId="0" borderId="72" xfId="0" applyFont="1" applyBorder="1" applyAlignment="1" applyProtection="1">
      <alignment horizontal="left" vertical="center" wrapText="1"/>
      <protection hidden="1"/>
    </xf>
    <xf numFmtId="0" fontId="6" fillId="0" borderId="71" xfId="0" applyFont="1" applyBorder="1" applyAlignment="1" applyProtection="1">
      <alignment horizontal="left" vertical="center" wrapText="1"/>
      <protection hidden="1"/>
    </xf>
    <xf numFmtId="0" fontId="6" fillId="0" borderId="58" xfId="0" applyFont="1" applyBorder="1" applyAlignment="1" applyProtection="1">
      <alignment horizontal="center" wrapText="1"/>
      <protection hidden="1"/>
    </xf>
    <xf numFmtId="0" fontId="6" fillId="0" borderId="54" xfId="0" applyFont="1" applyBorder="1" applyAlignment="1" applyProtection="1">
      <alignment horizontal="center" wrapText="1"/>
      <protection hidden="1"/>
    </xf>
    <xf numFmtId="0" fontId="6" fillId="0" borderId="70" xfId="0" applyFont="1" applyBorder="1" applyAlignment="1" applyProtection="1">
      <alignment horizontal="center" wrapText="1"/>
      <protection hidden="1"/>
    </xf>
    <xf numFmtId="0" fontId="0" fillId="0" borderId="58"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0" fillId="0" borderId="70" xfId="0" applyBorder="1" applyAlignment="1" applyProtection="1">
      <alignment horizontal="center" vertical="center" wrapText="1"/>
      <protection hidden="1"/>
    </xf>
    <xf numFmtId="0" fontId="18" fillId="0" borderId="45" xfId="0" applyFont="1" applyBorder="1" applyAlignment="1" applyProtection="1">
      <alignment vertical="top" wrapText="1"/>
      <protection hidden="1"/>
    </xf>
    <xf numFmtId="0" fontId="18" fillId="0" borderId="41" xfId="0" applyFont="1" applyBorder="1" applyAlignment="1" applyProtection="1">
      <alignment vertical="top" wrapText="1"/>
      <protection hidden="1"/>
    </xf>
    <xf numFmtId="0" fontId="18" fillId="0" borderId="43" xfId="0" applyFont="1" applyBorder="1" applyAlignment="1" applyProtection="1">
      <alignment vertical="top" wrapText="1"/>
      <protection hidden="1"/>
    </xf>
    <xf numFmtId="0" fontId="6" fillId="0" borderId="49" xfId="0" applyFont="1" applyBorder="1" applyAlignment="1" applyProtection="1">
      <alignment vertical="top" wrapText="1"/>
      <protection locked="0"/>
    </xf>
    <xf numFmtId="0" fontId="7" fillId="0" borderId="69" xfId="0" applyFont="1" applyBorder="1" applyAlignment="1" applyProtection="1">
      <alignment vertical="top" wrapText="1"/>
      <protection locked="0"/>
    </xf>
    <xf numFmtId="0" fontId="7" fillId="0" borderId="52" xfId="0" applyFont="1" applyBorder="1" applyAlignment="1" applyProtection="1">
      <alignment vertical="top" wrapText="1"/>
      <protection locked="0"/>
    </xf>
    <xf numFmtId="0" fontId="7" fillId="0" borderId="58" xfId="0" applyFont="1" applyBorder="1" applyAlignment="1" applyProtection="1">
      <alignment vertical="top" wrapText="1"/>
      <protection locked="0"/>
    </xf>
    <xf numFmtId="0" fontId="7" fillId="0" borderId="54"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32" fillId="0" borderId="0" xfId="0" applyFont="1" applyAlignment="1">
      <alignment vertical="top" wrapText="1"/>
    </xf>
    <xf numFmtId="0" fontId="32" fillId="0" borderId="38" xfId="0" applyFont="1" applyBorder="1" applyAlignment="1">
      <alignment vertical="top" wrapText="1"/>
    </xf>
    <xf numFmtId="0" fontId="18" fillId="0" borderId="49" xfId="0" applyFont="1" applyBorder="1" applyAlignment="1" applyProtection="1">
      <alignment vertical="top" wrapText="1"/>
      <protection hidden="1"/>
    </xf>
    <xf numFmtId="0" fontId="18" fillId="0" borderId="69" xfId="0" applyFont="1" applyBorder="1" applyAlignment="1" applyProtection="1">
      <alignment vertical="top" wrapText="1"/>
      <protection hidden="1"/>
    </xf>
    <xf numFmtId="0" fontId="18" fillId="0" borderId="52" xfId="0" applyFont="1" applyBorder="1" applyAlignment="1" applyProtection="1">
      <alignment vertical="top" wrapText="1"/>
      <protection hidden="1"/>
    </xf>
    <xf numFmtId="0" fontId="18" fillId="0" borderId="58" xfId="0" applyFont="1" applyBorder="1" applyAlignment="1" applyProtection="1">
      <alignment vertical="top" wrapText="1"/>
      <protection hidden="1"/>
    </xf>
    <xf numFmtId="0" fontId="18" fillId="0" borderId="54" xfId="0" applyFont="1" applyBorder="1" applyAlignment="1" applyProtection="1">
      <alignment vertical="top" wrapText="1"/>
      <protection hidden="1"/>
    </xf>
    <xf numFmtId="0" fontId="18" fillId="0" borderId="70" xfId="0" applyFont="1" applyBorder="1" applyAlignment="1" applyProtection="1">
      <alignment vertical="top" wrapText="1"/>
      <protection hidden="1"/>
    </xf>
    <xf numFmtId="49" fontId="6" fillId="0" borderId="41" xfId="0" applyNumberFormat="1" applyFont="1" applyBorder="1" applyAlignment="1" applyProtection="1">
      <alignment horizontal="center" vertical="center" wrapText="1"/>
      <protection hidden="1"/>
    </xf>
    <xf numFmtId="49" fontId="0" fillId="0" borderId="41" xfId="0" applyNumberFormat="1" applyBorder="1" applyAlignment="1" applyProtection="1">
      <alignment horizontal="center" vertical="center" wrapText="1"/>
      <protection hidden="1"/>
    </xf>
    <xf numFmtId="49" fontId="0" fillId="0" borderId="43" xfId="0" applyNumberFormat="1" applyBorder="1" applyAlignment="1" applyProtection="1">
      <alignment horizontal="center" vertical="center" wrapText="1"/>
      <protection hidden="1"/>
    </xf>
    <xf numFmtId="0" fontId="0" fillId="0" borderId="0" xfId="0" applyAlignment="1" applyProtection="1">
      <alignment horizontal="center" wrapText="1"/>
      <protection hidden="1"/>
    </xf>
    <xf numFmtId="0" fontId="18" fillId="0" borderId="117" xfId="0" applyFont="1" applyBorder="1" applyAlignment="1" applyProtection="1">
      <alignment vertical="top" wrapText="1"/>
      <protection hidden="1"/>
    </xf>
    <xf numFmtId="0" fontId="18" fillId="0" borderId="118" xfId="0" applyFont="1" applyBorder="1" applyAlignment="1" applyProtection="1">
      <alignment vertical="top" wrapText="1"/>
      <protection hidden="1"/>
    </xf>
    <xf numFmtId="49" fontId="6" fillId="0" borderId="83" xfId="0" applyNumberFormat="1" applyFont="1"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49" fontId="6" fillId="0" borderId="52" xfId="0" applyNumberFormat="1" applyFont="1"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6" fillId="0" borderId="87" xfId="0" applyFont="1" applyBorder="1" applyAlignment="1" applyProtection="1">
      <alignment horizontal="center" vertical="top" wrapText="1"/>
      <protection hidden="1"/>
    </xf>
    <xf numFmtId="0" fontId="6" fillId="0" borderId="47" xfId="0" applyFont="1" applyBorder="1" applyAlignment="1" applyProtection="1">
      <alignment horizontal="center" vertical="top" wrapText="1"/>
      <protection hidden="1"/>
    </xf>
    <xf numFmtId="0" fontId="6" fillId="0" borderId="48" xfId="0" applyFont="1" applyBorder="1" applyAlignment="1" applyProtection="1">
      <alignment horizontal="center" vertical="top" wrapText="1"/>
      <protection hidden="1"/>
    </xf>
    <xf numFmtId="0" fontId="6" fillId="0" borderId="83" xfId="0" applyFont="1" applyFill="1" applyBorder="1" applyAlignment="1" applyProtection="1">
      <alignment horizontal="left" vertical="top" wrapText="1"/>
      <protection locked="0"/>
    </xf>
    <xf numFmtId="0" fontId="6" fillId="0" borderId="84" xfId="0" applyFont="1" applyFill="1" applyBorder="1" applyAlignment="1" applyProtection="1">
      <alignment horizontal="left" vertical="top" wrapText="1"/>
      <protection locked="0"/>
    </xf>
    <xf numFmtId="0" fontId="6" fillId="0" borderId="85" xfId="0" applyFont="1" applyFill="1" applyBorder="1" applyAlignment="1" applyProtection="1">
      <alignment horizontal="left" vertical="top" wrapText="1"/>
      <protection locked="0"/>
    </xf>
    <xf numFmtId="0" fontId="6" fillId="0" borderId="5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6" fillId="0" borderId="54"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6" fillId="0" borderId="70" xfId="0" applyFont="1" applyFill="1" applyBorder="1" applyAlignment="1" applyProtection="1">
      <alignment horizontal="left" vertical="top" wrapText="1"/>
      <protection locked="0"/>
    </xf>
    <xf numFmtId="0" fontId="6" fillId="0" borderId="86" xfId="0" applyFont="1" applyBorder="1" applyAlignment="1" applyProtection="1">
      <alignment horizontal="center" textRotation="90"/>
      <protection hidden="1"/>
    </xf>
    <xf numFmtId="0" fontId="0" fillId="0" borderId="47" xfId="0" applyBorder="1" applyAlignment="1" applyProtection="1">
      <alignment horizontal="center" textRotation="90"/>
      <protection hidden="1"/>
    </xf>
    <xf numFmtId="0" fontId="0" fillId="0" borderId="48" xfId="0" applyBorder="1" applyAlignment="1" applyProtection="1">
      <alignment horizontal="center" textRotation="90"/>
      <protection hidden="1"/>
    </xf>
    <xf numFmtId="0" fontId="11" fillId="0" borderId="41" xfId="0" applyFont="1" applyBorder="1" applyAlignment="1" applyProtection="1">
      <alignment horizontal="center" vertical="center" wrapText="1"/>
      <protection hidden="1"/>
    </xf>
    <xf numFmtId="0" fontId="0" fillId="0" borderId="41" xfId="0" applyBorder="1" applyAlignment="1" applyProtection="1">
      <protection hidden="1"/>
    </xf>
    <xf numFmtId="0" fontId="5" fillId="0" borderId="109" xfId="0" applyFont="1" applyBorder="1" applyAlignment="1" applyProtection="1">
      <alignment horizontal="left" vertical="center"/>
      <protection locked="0"/>
    </xf>
    <xf numFmtId="0" fontId="5" fillId="0" borderId="110" xfId="0" applyFont="1" applyBorder="1" applyAlignment="1" applyProtection="1">
      <alignment horizontal="left" vertical="center"/>
      <protection locked="0"/>
    </xf>
    <xf numFmtId="0" fontId="5" fillId="0" borderId="111"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70" xfId="0" applyFont="1" applyBorder="1" applyAlignment="1" applyProtection="1">
      <alignment horizontal="left" vertical="center"/>
      <protection locked="0"/>
    </xf>
    <xf numFmtId="0" fontId="5" fillId="0" borderId="109" xfId="0" applyFont="1" applyBorder="1" applyAlignment="1" applyProtection="1">
      <alignment horizontal="left" vertical="center" wrapText="1"/>
      <protection locked="0"/>
    </xf>
    <xf numFmtId="0" fontId="2" fillId="5" borderId="109" xfId="0" applyFont="1" applyFill="1" applyBorder="1" applyAlignment="1" applyProtection="1">
      <alignment horizontal="left" vertical="center"/>
      <protection locked="0"/>
    </xf>
    <xf numFmtId="0" fontId="2" fillId="5" borderId="110" xfId="0" applyFont="1" applyFill="1" applyBorder="1" applyAlignment="1" applyProtection="1">
      <alignment horizontal="left" vertical="center"/>
      <protection locked="0"/>
    </xf>
    <xf numFmtId="0" fontId="2" fillId="5" borderId="111" xfId="0" applyFont="1" applyFill="1" applyBorder="1" applyAlignment="1" applyProtection="1">
      <alignment horizontal="left" vertical="center"/>
      <protection locked="0"/>
    </xf>
    <xf numFmtId="0" fontId="5" fillId="0" borderId="74" xfId="0" applyFont="1" applyBorder="1" applyAlignment="1" applyProtection="1">
      <alignment horizontal="right" vertical="center"/>
    </xf>
    <xf numFmtId="0" fontId="5" fillId="0" borderId="70" xfId="0" applyFont="1" applyBorder="1" applyAlignment="1" applyProtection="1">
      <alignment horizontal="right" vertical="center"/>
    </xf>
    <xf numFmtId="0" fontId="5" fillId="0" borderId="113"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protection locked="0"/>
    </xf>
    <xf numFmtId="0" fontId="5" fillId="0" borderId="115" xfId="0" applyFont="1" applyBorder="1" applyAlignment="1" applyProtection="1">
      <alignment horizontal="left" vertical="center"/>
      <protection locked="0"/>
    </xf>
    <xf numFmtId="0" fontId="5" fillId="0" borderId="109" xfId="0" applyFont="1" applyFill="1" applyBorder="1" applyAlignment="1" applyProtection="1">
      <alignment horizontal="left" vertical="center"/>
      <protection locked="0"/>
    </xf>
    <xf numFmtId="0" fontId="5" fillId="0" borderId="110" xfId="0" applyFont="1" applyFill="1" applyBorder="1" applyAlignment="1" applyProtection="1">
      <alignment horizontal="left" vertical="center"/>
      <protection locked="0"/>
    </xf>
    <xf numFmtId="0" fontId="5" fillId="0" borderId="111" xfId="0" applyFont="1" applyFill="1" applyBorder="1" applyAlignment="1" applyProtection="1">
      <alignment horizontal="left" vertical="center"/>
      <protection locked="0"/>
    </xf>
    <xf numFmtId="0" fontId="5" fillId="5" borderId="110" xfId="0" applyFont="1" applyFill="1" applyBorder="1" applyAlignment="1" applyProtection="1">
      <alignment horizontal="left" vertical="center"/>
      <protection locked="0"/>
    </xf>
    <xf numFmtId="0" fontId="5" fillId="5" borderId="111" xfId="0" applyFont="1" applyFill="1" applyBorder="1" applyAlignment="1" applyProtection="1">
      <alignment horizontal="left" vertical="center"/>
      <protection locked="0"/>
    </xf>
    <xf numFmtId="0" fontId="2" fillId="5" borderId="109" xfId="0" applyFont="1" applyFill="1" applyBorder="1" applyAlignment="1" applyProtection="1">
      <alignment horizontal="left" vertical="center" wrapText="1"/>
      <protection locked="0"/>
    </xf>
    <xf numFmtId="0" fontId="5" fillId="0" borderId="113" xfId="0" applyFont="1" applyBorder="1" applyAlignment="1" applyProtection="1">
      <alignment horizontal="left" vertical="center"/>
      <protection locked="0"/>
    </xf>
    <xf numFmtId="0" fontId="5" fillId="0" borderId="109" xfId="0" applyFont="1" applyFill="1" applyBorder="1" applyAlignment="1" applyProtection="1">
      <alignment horizontal="left" vertical="center" wrapText="1"/>
      <protection locked="0"/>
    </xf>
    <xf numFmtId="0" fontId="4" fillId="0" borderId="75" xfId="0" applyFont="1" applyFill="1" applyBorder="1" applyAlignment="1" applyProtection="1">
      <alignment vertical="top"/>
    </xf>
    <xf numFmtId="0" fontId="0" fillId="0" borderId="73" xfId="0" applyBorder="1" applyAlignment="1">
      <alignment vertical="top"/>
    </xf>
    <xf numFmtId="0" fontId="0" fillId="0" borderId="76" xfId="0" applyBorder="1" applyAlignment="1">
      <alignment vertical="top"/>
    </xf>
    <xf numFmtId="0" fontId="4" fillId="0" borderId="73" xfId="0" applyFont="1" applyFill="1" applyBorder="1" applyAlignment="1" applyProtection="1">
      <alignment vertical="top"/>
    </xf>
    <xf numFmtId="0" fontId="4" fillId="0" borderId="76" xfId="0" applyFont="1" applyFill="1" applyBorder="1" applyAlignment="1" applyProtection="1">
      <alignment vertical="top"/>
    </xf>
    <xf numFmtId="0" fontId="27" fillId="0" borderId="26" xfId="0" applyFont="1" applyFill="1" applyBorder="1" applyAlignment="1" applyProtection="1">
      <alignment horizontal="left" vertical="center"/>
    </xf>
    <xf numFmtId="0" fontId="27" fillId="0" borderId="27" xfId="0" applyFont="1" applyFill="1" applyBorder="1" applyAlignment="1" applyProtection="1">
      <alignment horizontal="left" vertical="center"/>
    </xf>
    <xf numFmtId="0" fontId="27" fillId="0" borderId="59" xfId="0" applyFont="1" applyFill="1" applyBorder="1" applyAlignment="1" applyProtection="1">
      <alignment horizontal="left" vertical="center"/>
    </xf>
    <xf numFmtId="0" fontId="0" fillId="0" borderId="27" xfId="0" applyBorder="1" applyAlignment="1">
      <alignment vertical="center"/>
    </xf>
    <xf numFmtId="0" fontId="0" fillId="0" borderId="59" xfId="0" applyBorder="1" applyAlignment="1">
      <alignment vertical="center"/>
    </xf>
    <xf numFmtId="0" fontId="0" fillId="0" borderId="12" xfId="0" applyFill="1" applyBorder="1" applyAlignment="1" applyProtection="1">
      <alignment horizontal="center"/>
    </xf>
    <xf numFmtId="0" fontId="0" fillId="0" borderId="18" xfId="0" applyFill="1" applyBorder="1" applyAlignment="1" applyProtection="1">
      <alignment horizontal="center"/>
    </xf>
  </cellXfs>
  <cellStyles count="11">
    <cellStyle name="Comma 2" xfId="1"/>
    <cellStyle name="Comma 2 2" xfId="2"/>
    <cellStyle name="Comma 2 3" xfId="3"/>
    <cellStyle name="Dezimal 2" xfId="5"/>
    <cellStyle name="Dezimal 3" xfId="6"/>
    <cellStyle name="Dezimal 3 2" xfId="7"/>
    <cellStyle name="Dezimal 4" xfId="8"/>
    <cellStyle name="Komma" xfId="4" builtinId="3"/>
    <cellStyle name="Standard" xfId="0" builtinId="0"/>
    <cellStyle name="Standard 2" xfId="9"/>
    <cellStyle name="Standard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Link="STAOGR_NATGEF!$A$9" fmlaRange="STAOGR_NATGEF!$B$12:$B$19" noThreeD="1" sel="3" val="0"/>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628235</xdr:colOff>
      <xdr:row>45</xdr:row>
      <xdr:rowOff>17808</xdr:rowOff>
    </xdr:from>
    <xdr:to>
      <xdr:col>7</xdr:col>
      <xdr:colOff>75785</xdr:colOff>
      <xdr:row>46</xdr:row>
      <xdr:rowOff>8283</xdr:rowOff>
    </xdr:to>
    <xdr:sp macro="" textlink="">
      <xdr:nvSpPr>
        <xdr:cNvPr id="10342" name="Text Box 102">
          <a:extLst>
            <a:ext uri="{FF2B5EF4-FFF2-40B4-BE49-F238E27FC236}">
              <a16:creationId xmlns:a16="http://schemas.microsoft.com/office/drawing/2014/main" id="{00000000-0008-0000-0000-000066280000}"/>
            </a:ext>
          </a:extLst>
        </xdr:cNvPr>
        <xdr:cNvSpPr txBox="1">
          <a:spLocks noChangeArrowheads="1"/>
        </xdr:cNvSpPr>
      </xdr:nvSpPr>
      <xdr:spPr bwMode="auto">
        <a:xfrm>
          <a:off x="5945670" y="9534525"/>
          <a:ext cx="689941" cy="8986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sehr schlecht</a:t>
          </a:r>
        </a:p>
      </xdr:txBody>
    </xdr:sp>
    <xdr:clientData/>
  </xdr:twoCellAnchor>
  <xdr:twoCellAnchor>
    <xdr:from>
      <xdr:col>8</xdr:col>
      <xdr:colOff>28575</xdr:colOff>
      <xdr:row>45</xdr:row>
      <xdr:rowOff>9525</xdr:rowOff>
    </xdr:from>
    <xdr:to>
      <xdr:col>9</xdr:col>
      <xdr:colOff>219075</xdr:colOff>
      <xdr:row>46</xdr:row>
      <xdr:rowOff>0</xdr:rowOff>
    </xdr:to>
    <xdr:sp macro="" textlink="">
      <xdr:nvSpPr>
        <xdr:cNvPr id="10343" name="Text Box 103">
          <a:extLst>
            <a:ext uri="{FF2B5EF4-FFF2-40B4-BE49-F238E27FC236}">
              <a16:creationId xmlns:a16="http://schemas.microsoft.com/office/drawing/2014/main" id="{00000000-0008-0000-0000-000067280000}"/>
            </a:ext>
          </a:extLst>
        </xdr:cNvPr>
        <xdr:cNvSpPr txBox="1">
          <a:spLocks noChangeArrowheads="1"/>
        </xdr:cNvSpPr>
      </xdr:nvSpPr>
      <xdr:spPr bwMode="auto">
        <a:xfrm>
          <a:off x="6457950" y="9229725"/>
          <a:ext cx="428625"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minimal</a:t>
          </a:r>
        </a:p>
      </xdr:txBody>
    </xdr:sp>
    <xdr:clientData/>
  </xdr:twoCellAnchor>
  <xdr:twoCellAnchor>
    <xdr:from>
      <xdr:col>9</xdr:col>
      <xdr:colOff>86139</xdr:colOff>
      <xdr:row>45</xdr:row>
      <xdr:rowOff>9525</xdr:rowOff>
    </xdr:from>
    <xdr:to>
      <xdr:col>10</xdr:col>
      <xdr:colOff>565288</xdr:colOff>
      <xdr:row>46</xdr:row>
      <xdr:rowOff>0</xdr:rowOff>
    </xdr:to>
    <xdr:sp macro="" textlink="">
      <xdr:nvSpPr>
        <xdr:cNvPr id="10344" name="Text Box 104">
          <a:extLst>
            <a:ext uri="{FF2B5EF4-FFF2-40B4-BE49-F238E27FC236}">
              <a16:creationId xmlns:a16="http://schemas.microsoft.com/office/drawing/2014/main" id="{00000000-0008-0000-0000-000068280000}"/>
            </a:ext>
          </a:extLst>
        </xdr:cNvPr>
        <xdr:cNvSpPr txBox="1">
          <a:spLocks noChangeArrowheads="1"/>
        </xdr:cNvSpPr>
      </xdr:nvSpPr>
      <xdr:spPr bwMode="auto">
        <a:xfrm>
          <a:off x="7126356" y="9526242"/>
          <a:ext cx="959541" cy="8986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ideal</a:t>
          </a:r>
        </a:p>
      </xdr:txBody>
    </xdr:sp>
    <xdr:clientData/>
  </xdr:twoCellAnchor>
  <xdr:twoCellAnchor>
    <xdr:from>
      <xdr:col>0</xdr:col>
      <xdr:colOff>180975</xdr:colOff>
      <xdr:row>0</xdr:row>
      <xdr:rowOff>47625</xdr:rowOff>
    </xdr:from>
    <xdr:to>
      <xdr:col>2</xdr:col>
      <xdr:colOff>1704975</xdr:colOff>
      <xdr:row>1</xdr:row>
      <xdr:rowOff>352425</xdr:rowOff>
    </xdr:to>
    <xdr:pic>
      <xdr:nvPicPr>
        <xdr:cNvPr id="115924" name="Picture 207" descr="BUWD_LB">
          <a:extLst>
            <a:ext uri="{FF2B5EF4-FFF2-40B4-BE49-F238E27FC236}">
              <a16:creationId xmlns:a16="http://schemas.microsoft.com/office/drawing/2014/main" id="{00000000-0008-0000-0000-0000D4C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47625"/>
          <a:ext cx="2857500" cy="685800"/>
        </a:xfrm>
        <a:prstGeom prst="rect">
          <a:avLst/>
        </a:prstGeom>
        <a:noFill/>
        <a:ln w="9525">
          <a:noFill/>
          <a:miter lim="800000"/>
          <a:headEnd/>
          <a:tailEnd/>
        </a:ln>
      </xdr:spPr>
    </xdr:pic>
    <xdr:clientData/>
  </xdr:twoCellAnchor>
  <xdr:twoCellAnchor>
    <xdr:from>
      <xdr:col>9</xdr:col>
      <xdr:colOff>419100</xdr:colOff>
      <xdr:row>18</xdr:row>
      <xdr:rowOff>38100</xdr:rowOff>
    </xdr:from>
    <xdr:to>
      <xdr:col>9</xdr:col>
      <xdr:colOff>419100</xdr:colOff>
      <xdr:row>19</xdr:row>
      <xdr:rowOff>161925</xdr:rowOff>
    </xdr:to>
    <xdr:sp macro="" textlink="">
      <xdr:nvSpPr>
        <xdr:cNvPr id="115925" name="Line 131">
          <a:extLst>
            <a:ext uri="{FF2B5EF4-FFF2-40B4-BE49-F238E27FC236}">
              <a16:creationId xmlns:a16="http://schemas.microsoft.com/office/drawing/2014/main" id="{00000000-0008-0000-0000-0000D5C40100}"/>
            </a:ext>
          </a:extLst>
        </xdr:cNvPr>
        <xdr:cNvSpPr>
          <a:spLocks noChangeShapeType="1"/>
        </xdr:cNvSpPr>
      </xdr:nvSpPr>
      <xdr:spPr bwMode="auto">
        <a:xfrm flipH="1" flipV="1">
          <a:off x="7400925" y="4400550"/>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285749</xdr:colOff>
      <xdr:row>15</xdr:row>
      <xdr:rowOff>9525</xdr:rowOff>
    </xdr:from>
    <xdr:to>
      <xdr:col>9</xdr:col>
      <xdr:colOff>428624</xdr:colOff>
      <xdr:row>17</xdr:row>
      <xdr:rowOff>180975</xdr:rowOff>
    </xdr:to>
    <xdr:sp macro="" textlink="">
      <xdr:nvSpPr>
        <xdr:cNvPr id="115926" name="Line 132">
          <a:extLst>
            <a:ext uri="{FF2B5EF4-FFF2-40B4-BE49-F238E27FC236}">
              <a16:creationId xmlns:a16="http://schemas.microsoft.com/office/drawing/2014/main" id="{00000000-0008-0000-0000-0000D6C40100}"/>
            </a:ext>
          </a:extLst>
        </xdr:cNvPr>
        <xdr:cNvSpPr>
          <a:spLocks noChangeShapeType="1"/>
        </xdr:cNvSpPr>
      </xdr:nvSpPr>
      <xdr:spPr bwMode="auto">
        <a:xfrm flipH="1" flipV="1">
          <a:off x="7267574" y="3800475"/>
          <a:ext cx="142875" cy="552450"/>
        </a:xfrm>
        <a:prstGeom prst="line">
          <a:avLst/>
        </a:prstGeom>
        <a:noFill/>
        <a:ln w="19050">
          <a:solidFill>
            <a:srgbClr val="000000"/>
          </a:solidFill>
          <a:round/>
          <a:headEnd/>
          <a:tailEnd type="triangle" w="med" len="med"/>
        </a:ln>
      </xdr:spPr>
    </xdr:sp>
    <xdr:clientData/>
  </xdr:twoCellAnchor>
  <xdr:twoCellAnchor>
    <xdr:from>
      <xdr:col>9</xdr:col>
      <xdr:colOff>228600</xdr:colOff>
      <xdr:row>22</xdr:row>
      <xdr:rowOff>171450</xdr:rowOff>
    </xdr:from>
    <xdr:to>
      <xdr:col>9</xdr:col>
      <xdr:colOff>228600</xdr:colOff>
      <xdr:row>24</xdr:row>
      <xdr:rowOff>104775</xdr:rowOff>
    </xdr:to>
    <xdr:sp macro="" textlink="">
      <xdr:nvSpPr>
        <xdr:cNvPr id="115927" name="Line 134">
          <a:extLst>
            <a:ext uri="{FF2B5EF4-FFF2-40B4-BE49-F238E27FC236}">
              <a16:creationId xmlns:a16="http://schemas.microsoft.com/office/drawing/2014/main" id="{00000000-0008-0000-0000-0000D7C40100}"/>
            </a:ext>
          </a:extLst>
        </xdr:cNvPr>
        <xdr:cNvSpPr>
          <a:spLocks noChangeShapeType="1"/>
        </xdr:cNvSpPr>
      </xdr:nvSpPr>
      <xdr:spPr bwMode="auto">
        <a:xfrm flipH="1" flipV="1">
          <a:off x="7210425" y="5295900"/>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228600</xdr:colOff>
      <xdr:row>20</xdr:row>
      <xdr:rowOff>19050</xdr:rowOff>
    </xdr:from>
    <xdr:to>
      <xdr:col>9</xdr:col>
      <xdr:colOff>457199</xdr:colOff>
      <xdr:row>22</xdr:row>
      <xdr:rowOff>152400</xdr:rowOff>
    </xdr:to>
    <xdr:sp macro="" textlink="">
      <xdr:nvSpPr>
        <xdr:cNvPr id="115928" name="Line 135">
          <a:extLst>
            <a:ext uri="{FF2B5EF4-FFF2-40B4-BE49-F238E27FC236}">
              <a16:creationId xmlns:a16="http://schemas.microsoft.com/office/drawing/2014/main" id="{00000000-0008-0000-0000-0000D8C40100}"/>
            </a:ext>
          </a:extLst>
        </xdr:cNvPr>
        <xdr:cNvSpPr>
          <a:spLocks noChangeShapeType="1"/>
        </xdr:cNvSpPr>
      </xdr:nvSpPr>
      <xdr:spPr bwMode="auto">
        <a:xfrm flipV="1">
          <a:off x="7210425" y="4762500"/>
          <a:ext cx="228599" cy="514350"/>
        </a:xfrm>
        <a:prstGeom prst="line">
          <a:avLst/>
        </a:prstGeom>
        <a:noFill/>
        <a:ln w="19050">
          <a:solidFill>
            <a:srgbClr val="000000"/>
          </a:solidFill>
          <a:round/>
          <a:headEnd/>
          <a:tailEnd type="triangle" w="med" len="med"/>
        </a:ln>
      </xdr:spPr>
    </xdr:sp>
    <xdr:clientData/>
  </xdr:twoCellAnchor>
  <xdr:twoCellAnchor>
    <xdr:from>
      <xdr:col>9</xdr:col>
      <xdr:colOff>409575</xdr:colOff>
      <xdr:row>27</xdr:row>
      <xdr:rowOff>180975</xdr:rowOff>
    </xdr:from>
    <xdr:to>
      <xdr:col>9</xdr:col>
      <xdr:colOff>409575</xdr:colOff>
      <xdr:row>29</xdr:row>
      <xdr:rowOff>114300</xdr:rowOff>
    </xdr:to>
    <xdr:sp macro="" textlink="">
      <xdr:nvSpPr>
        <xdr:cNvPr id="115929" name="Line 137">
          <a:extLst>
            <a:ext uri="{FF2B5EF4-FFF2-40B4-BE49-F238E27FC236}">
              <a16:creationId xmlns:a16="http://schemas.microsoft.com/office/drawing/2014/main" id="{00000000-0008-0000-0000-0000D9C40100}"/>
            </a:ext>
          </a:extLst>
        </xdr:cNvPr>
        <xdr:cNvSpPr>
          <a:spLocks noChangeShapeType="1"/>
        </xdr:cNvSpPr>
      </xdr:nvSpPr>
      <xdr:spPr bwMode="auto">
        <a:xfrm flipH="1" flipV="1">
          <a:off x="7391400" y="6257925"/>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228600</xdr:colOff>
      <xdr:row>25</xdr:row>
      <xdr:rowOff>9525</xdr:rowOff>
    </xdr:from>
    <xdr:to>
      <xdr:col>9</xdr:col>
      <xdr:colOff>438150</xdr:colOff>
      <xdr:row>27</xdr:row>
      <xdr:rowOff>161925</xdr:rowOff>
    </xdr:to>
    <xdr:sp macro="" textlink="">
      <xdr:nvSpPr>
        <xdr:cNvPr id="115930" name="Line 138">
          <a:extLst>
            <a:ext uri="{FF2B5EF4-FFF2-40B4-BE49-F238E27FC236}">
              <a16:creationId xmlns:a16="http://schemas.microsoft.com/office/drawing/2014/main" id="{00000000-0008-0000-0000-0000DAC40100}"/>
            </a:ext>
          </a:extLst>
        </xdr:cNvPr>
        <xdr:cNvSpPr>
          <a:spLocks noChangeShapeType="1"/>
        </xdr:cNvSpPr>
      </xdr:nvSpPr>
      <xdr:spPr bwMode="auto">
        <a:xfrm flipH="1" flipV="1">
          <a:off x="7210425" y="5705475"/>
          <a:ext cx="209550" cy="533400"/>
        </a:xfrm>
        <a:prstGeom prst="line">
          <a:avLst/>
        </a:prstGeom>
        <a:noFill/>
        <a:ln w="19050">
          <a:solidFill>
            <a:srgbClr val="000000"/>
          </a:solidFill>
          <a:round/>
          <a:headEnd/>
          <a:tailEnd type="triangle" w="med" len="med"/>
        </a:ln>
      </xdr:spPr>
    </xdr:sp>
    <xdr:clientData/>
  </xdr:twoCellAnchor>
  <xdr:twoCellAnchor>
    <xdr:from>
      <xdr:col>9</xdr:col>
      <xdr:colOff>161925</xdr:colOff>
      <xdr:row>33</xdr:row>
      <xdr:rowOff>19050</xdr:rowOff>
    </xdr:from>
    <xdr:to>
      <xdr:col>9</xdr:col>
      <xdr:colOff>161925</xdr:colOff>
      <xdr:row>34</xdr:row>
      <xdr:rowOff>142875</xdr:rowOff>
    </xdr:to>
    <xdr:sp macro="" textlink="">
      <xdr:nvSpPr>
        <xdr:cNvPr id="115931" name="Line 140">
          <a:extLst>
            <a:ext uri="{FF2B5EF4-FFF2-40B4-BE49-F238E27FC236}">
              <a16:creationId xmlns:a16="http://schemas.microsoft.com/office/drawing/2014/main" id="{00000000-0008-0000-0000-0000DBC40100}"/>
            </a:ext>
          </a:extLst>
        </xdr:cNvPr>
        <xdr:cNvSpPr>
          <a:spLocks noChangeShapeType="1"/>
        </xdr:cNvSpPr>
      </xdr:nvSpPr>
      <xdr:spPr bwMode="auto">
        <a:xfrm flipH="1" flipV="1">
          <a:off x="7143750" y="7239000"/>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142874</xdr:colOff>
      <xdr:row>30</xdr:row>
      <xdr:rowOff>0</xdr:rowOff>
    </xdr:from>
    <xdr:to>
      <xdr:col>9</xdr:col>
      <xdr:colOff>323849</xdr:colOff>
      <xdr:row>33</xdr:row>
      <xdr:rowOff>0</xdr:rowOff>
    </xdr:to>
    <xdr:sp macro="" textlink="">
      <xdr:nvSpPr>
        <xdr:cNvPr id="115932" name="Line 141">
          <a:extLst>
            <a:ext uri="{FF2B5EF4-FFF2-40B4-BE49-F238E27FC236}">
              <a16:creationId xmlns:a16="http://schemas.microsoft.com/office/drawing/2014/main" id="{00000000-0008-0000-0000-0000DCC40100}"/>
            </a:ext>
          </a:extLst>
        </xdr:cNvPr>
        <xdr:cNvSpPr>
          <a:spLocks noChangeShapeType="1"/>
        </xdr:cNvSpPr>
      </xdr:nvSpPr>
      <xdr:spPr bwMode="auto">
        <a:xfrm flipV="1">
          <a:off x="7124699" y="6648450"/>
          <a:ext cx="180975" cy="571500"/>
        </a:xfrm>
        <a:prstGeom prst="line">
          <a:avLst/>
        </a:prstGeom>
        <a:noFill/>
        <a:ln w="19050">
          <a:solidFill>
            <a:srgbClr val="000000"/>
          </a:solidFill>
          <a:round/>
          <a:headEnd/>
          <a:tailEnd type="triangle" w="med" len="med"/>
        </a:ln>
      </xdr:spPr>
    </xdr:sp>
    <xdr:clientData/>
  </xdr:twoCellAnchor>
  <xdr:twoCellAnchor>
    <xdr:from>
      <xdr:col>9</xdr:col>
      <xdr:colOff>104775</xdr:colOff>
      <xdr:row>37</xdr:row>
      <xdr:rowOff>180975</xdr:rowOff>
    </xdr:from>
    <xdr:to>
      <xdr:col>9</xdr:col>
      <xdr:colOff>104775</xdr:colOff>
      <xdr:row>39</xdr:row>
      <xdr:rowOff>114300</xdr:rowOff>
    </xdr:to>
    <xdr:sp macro="" textlink="">
      <xdr:nvSpPr>
        <xdr:cNvPr id="115933" name="Line 143">
          <a:extLst>
            <a:ext uri="{FF2B5EF4-FFF2-40B4-BE49-F238E27FC236}">
              <a16:creationId xmlns:a16="http://schemas.microsoft.com/office/drawing/2014/main" id="{00000000-0008-0000-0000-0000DDC40100}"/>
            </a:ext>
          </a:extLst>
        </xdr:cNvPr>
        <xdr:cNvSpPr>
          <a:spLocks noChangeShapeType="1"/>
        </xdr:cNvSpPr>
      </xdr:nvSpPr>
      <xdr:spPr bwMode="auto">
        <a:xfrm flipH="1" flipV="1">
          <a:off x="7086600" y="8162925"/>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19048</xdr:colOff>
      <xdr:row>35</xdr:row>
      <xdr:rowOff>9524</xdr:rowOff>
    </xdr:from>
    <xdr:to>
      <xdr:col>9</xdr:col>
      <xdr:colOff>133349</xdr:colOff>
      <xdr:row>37</xdr:row>
      <xdr:rowOff>190499</xdr:rowOff>
    </xdr:to>
    <xdr:sp macro="" textlink="">
      <xdr:nvSpPr>
        <xdr:cNvPr id="115934" name="Line 144">
          <a:extLst>
            <a:ext uri="{FF2B5EF4-FFF2-40B4-BE49-F238E27FC236}">
              <a16:creationId xmlns:a16="http://schemas.microsoft.com/office/drawing/2014/main" id="{00000000-0008-0000-0000-0000DEC40100}"/>
            </a:ext>
          </a:extLst>
        </xdr:cNvPr>
        <xdr:cNvSpPr>
          <a:spLocks noChangeShapeType="1"/>
        </xdr:cNvSpPr>
      </xdr:nvSpPr>
      <xdr:spPr bwMode="auto">
        <a:xfrm flipH="1" flipV="1">
          <a:off x="7000873" y="7610474"/>
          <a:ext cx="114301" cy="561975"/>
        </a:xfrm>
        <a:prstGeom prst="line">
          <a:avLst/>
        </a:prstGeom>
        <a:noFill/>
        <a:ln w="19050">
          <a:solidFill>
            <a:srgbClr val="000000"/>
          </a:solidFill>
          <a:round/>
          <a:headEnd/>
          <a:tailEnd type="triangle" w="med" len="med"/>
        </a:ln>
      </xdr:spPr>
    </xdr:sp>
    <xdr:clientData/>
  </xdr:twoCellAnchor>
  <xdr:twoCellAnchor>
    <xdr:from>
      <xdr:col>9</xdr:col>
      <xdr:colOff>419100</xdr:colOff>
      <xdr:row>42</xdr:row>
      <xdr:rowOff>180975</xdr:rowOff>
    </xdr:from>
    <xdr:to>
      <xdr:col>9</xdr:col>
      <xdr:colOff>419100</xdr:colOff>
      <xdr:row>44</xdr:row>
      <xdr:rowOff>123825</xdr:rowOff>
    </xdr:to>
    <xdr:sp macro="" textlink="">
      <xdr:nvSpPr>
        <xdr:cNvPr id="115935" name="Line 146">
          <a:extLst>
            <a:ext uri="{FF2B5EF4-FFF2-40B4-BE49-F238E27FC236}">
              <a16:creationId xmlns:a16="http://schemas.microsoft.com/office/drawing/2014/main" id="{00000000-0008-0000-0000-0000DFC40100}"/>
            </a:ext>
          </a:extLst>
        </xdr:cNvPr>
        <xdr:cNvSpPr>
          <a:spLocks noChangeShapeType="1"/>
        </xdr:cNvSpPr>
      </xdr:nvSpPr>
      <xdr:spPr bwMode="auto">
        <a:xfrm flipH="1" flipV="1">
          <a:off x="7400925" y="9115425"/>
          <a:ext cx="0" cy="323850"/>
        </a:xfrm>
        <a:prstGeom prst="line">
          <a:avLst/>
        </a:prstGeom>
        <a:noFill/>
        <a:ln w="19050">
          <a:solidFill>
            <a:srgbClr val="000000"/>
          </a:solidFill>
          <a:round/>
          <a:headEnd type="oval" w="med" len="med"/>
          <a:tailEnd type="triangle" w="med" len="med"/>
        </a:ln>
      </xdr:spPr>
    </xdr:sp>
    <xdr:clientData/>
  </xdr:twoCellAnchor>
  <xdr:twoCellAnchor>
    <xdr:from>
      <xdr:col>9</xdr:col>
      <xdr:colOff>238125</xdr:colOff>
      <xdr:row>40</xdr:row>
      <xdr:rowOff>19049</xdr:rowOff>
    </xdr:from>
    <xdr:to>
      <xdr:col>9</xdr:col>
      <xdr:colOff>428625</xdr:colOff>
      <xdr:row>42</xdr:row>
      <xdr:rowOff>161924</xdr:rowOff>
    </xdr:to>
    <xdr:sp macro="" textlink="">
      <xdr:nvSpPr>
        <xdr:cNvPr id="115936" name="Line 147">
          <a:extLst>
            <a:ext uri="{FF2B5EF4-FFF2-40B4-BE49-F238E27FC236}">
              <a16:creationId xmlns:a16="http://schemas.microsoft.com/office/drawing/2014/main" id="{00000000-0008-0000-0000-0000E0C40100}"/>
            </a:ext>
          </a:extLst>
        </xdr:cNvPr>
        <xdr:cNvSpPr>
          <a:spLocks noChangeShapeType="1"/>
        </xdr:cNvSpPr>
      </xdr:nvSpPr>
      <xdr:spPr bwMode="auto">
        <a:xfrm flipH="1" flipV="1">
          <a:off x="7219950" y="8572499"/>
          <a:ext cx="190500" cy="523875"/>
        </a:xfrm>
        <a:prstGeom prst="line">
          <a:avLst/>
        </a:prstGeom>
        <a:noFill/>
        <a:ln w="19050">
          <a:solidFill>
            <a:srgbClr val="000000"/>
          </a:solidFill>
          <a:round/>
          <a:headEnd/>
          <a:tailEnd type="triangle" w="med" len="med"/>
        </a:ln>
      </xdr:spPr>
    </xdr:sp>
    <xdr:clientData/>
  </xdr:twoCellAnchor>
  <xdr:twoCellAnchor>
    <xdr:from>
      <xdr:col>9</xdr:col>
      <xdr:colOff>161925</xdr:colOff>
      <xdr:row>10</xdr:row>
      <xdr:rowOff>0</xdr:rowOff>
    </xdr:from>
    <xdr:to>
      <xdr:col>9</xdr:col>
      <xdr:colOff>304799</xdr:colOff>
      <xdr:row>12</xdr:row>
      <xdr:rowOff>161925</xdr:rowOff>
    </xdr:to>
    <xdr:sp macro="" textlink="">
      <xdr:nvSpPr>
        <xdr:cNvPr id="115937" name="Line 86">
          <a:extLst>
            <a:ext uri="{FF2B5EF4-FFF2-40B4-BE49-F238E27FC236}">
              <a16:creationId xmlns:a16="http://schemas.microsoft.com/office/drawing/2014/main" id="{00000000-0008-0000-0000-0000E1C40100}"/>
            </a:ext>
          </a:extLst>
        </xdr:cNvPr>
        <xdr:cNvSpPr>
          <a:spLocks noChangeShapeType="1"/>
        </xdr:cNvSpPr>
      </xdr:nvSpPr>
      <xdr:spPr bwMode="auto">
        <a:xfrm flipV="1">
          <a:off x="7143750" y="2838450"/>
          <a:ext cx="142874" cy="542925"/>
        </a:xfrm>
        <a:prstGeom prst="line">
          <a:avLst/>
        </a:prstGeom>
        <a:noFill/>
        <a:ln w="19050">
          <a:solidFill>
            <a:srgbClr val="000000"/>
          </a:solidFill>
          <a:round/>
          <a:headEnd/>
          <a:tailEnd type="triangle" w="med" len="med"/>
        </a:ln>
      </xdr:spPr>
    </xdr:sp>
    <xdr:clientData/>
  </xdr:twoCellAnchor>
  <xdr:twoCellAnchor>
    <xdr:from>
      <xdr:col>9</xdr:col>
      <xdr:colOff>142875</xdr:colOff>
      <xdr:row>13</xdr:row>
      <xdr:rowOff>9525</xdr:rowOff>
    </xdr:from>
    <xdr:to>
      <xdr:col>9</xdr:col>
      <xdr:colOff>142875</xdr:colOff>
      <xdr:row>14</xdr:row>
      <xdr:rowOff>133350</xdr:rowOff>
    </xdr:to>
    <xdr:sp macro="" textlink="">
      <xdr:nvSpPr>
        <xdr:cNvPr id="115938" name="Line 85">
          <a:extLst>
            <a:ext uri="{FF2B5EF4-FFF2-40B4-BE49-F238E27FC236}">
              <a16:creationId xmlns:a16="http://schemas.microsoft.com/office/drawing/2014/main" id="{00000000-0008-0000-0000-0000E2C40100}"/>
            </a:ext>
          </a:extLst>
        </xdr:cNvPr>
        <xdr:cNvSpPr>
          <a:spLocks noChangeShapeType="1"/>
        </xdr:cNvSpPr>
      </xdr:nvSpPr>
      <xdr:spPr bwMode="auto">
        <a:xfrm flipH="1" flipV="1">
          <a:off x="7124700" y="3419475"/>
          <a:ext cx="0" cy="314325"/>
        </a:xfrm>
        <a:prstGeom prst="line">
          <a:avLst/>
        </a:prstGeom>
        <a:noFill/>
        <a:ln w="19050">
          <a:solidFill>
            <a:srgbClr val="000000"/>
          </a:solidFill>
          <a:round/>
          <a:headEnd type="oval" w="med" len="me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17</xdr:col>
          <xdr:colOff>19050</xdr:colOff>
          <xdr:row>11</xdr:row>
          <xdr:rowOff>171450</xdr:rowOff>
        </xdr:from>
        <xdr:to>
          <xdr:col>18</xdr:col>
          <xdr:colOff>95250</xdr:colOff>
          <xdr:row>13</xdr:row>
          <xdr:rowOff>19050</xdr:rowOff>
        </xdr:to>
        <xdr:sp macro="" textlink="">
          <xdr:nvSpPr>
            <xdr:cNvPr id="10287" name="CBX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171450</xdr:rowOff>
        </xdr:from>
        <xdr:to>
          <xdr:col>18</xdr:col>
          <xdr:colOff>95250</xdr:colOff>
          <xdr:row>28</xdr:row>
          <xdr:rowOff>19050</xdr:rowOff>
        </xdr:to>
        <xdr:sp macro="" textlink="">
          <xdr:nvSpPr>
            <xdr:cNvPr id="10290" name="CBX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171450</xdr:rowOff>
        </xdr:from>
        <xdr:to>
          <xdr:col>18</xdr:col>
          <xdr:colOff>95250</xdr:colOff>
          <xdr:row>33</xdr:row>
          <xdr:rowOff>19050</xdr:rowOff>
        </xdr:to>
        <xdr:sp macro="" textlink="">
          <xdr:nvSpPr>
            <xdr:cNvPr id="10291" name="CBX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36</xdr:row>
          <xdr:rowOff>180975</xdr:rowOff>
        </xdr:from>
        <xdr:to>
          <xdr:col>18</xdr:col>
          <xdr:colOff>95250</xdr:colOff>
          <xdr:row>38</xdr:row>
          <xdr:rowOff>19050</xdr:rowOff>
        </xdr:to>
        <xdr:sp macro="" textlink="">
          <xdr:nvSpPr>
            <xdr:cNvPr id="10292" name="CBX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180975</xdr:rowOff>
        </xdr:from>
        <xdr:to>
          <xdr:col>18</xdr:col>
          <xdr:colOff>95250</xdr:colOff>
          <xdr:row>43</xdr:row>
          <xdr:rowOff>19050</xdr:rowOff>
        </xdr:to>
        <xdr:sp macro="" textlink="">
          <xdr:nvSpPr>
            <xdr:cNvPr id="10293" name="CBX53" hidden="1">
              <a:extLst>
                <a:ext uri="{63B3BB69-23CF-44E3-9099-C40C66FF867C}">
                  <a14:compatExt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171450</xdr:rowOff>
        </xdr:from>
        <xdr:to>
          <xdr:col>18</xdr:col>
          <xdr:colOff>95250</xdr:colOff>
          <xdr:row>18</xdr:row>
          <xdr:rowOff>9525</xdr:rowOff>
        </xdr:to>
        <xdr:sp macro="" textlink="">
          <xdr:nvSpPr>
            <xdr:cNvPr id="10302" name="CBX62"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171450</xdr:rowOff>
        </xdr:from>
        <xdr:to>
          <xdr:col>18</xdr:col>
          <xdr:colOff>95250</xdr:colOff>
          <xdr:row>23</xdr:row>
          <xdr:rowOff>9525</xdr:rowOff>
        </xdr:to>
        <xdr:sp macro="" textlink="">
          <xdr:nvSpPr>
            <xdr:cNvPr id="10303" name="CBX63" hidden="1">
              <a:extLst>
                <a:ext uri="{63B3BB69-23CF-44E3-9099-C40C66FF867C}">
                  <a14:compatExt spid="_x0000_s10303"/>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38100</xdr:rowOff>
        </xdr:from>
        <xdr:to>
          <xdr:col>15</xdr:col>
          <xdr:colOff>447675</xdr:colOff>
          <xdr:row>4</xdr:row>
          <xdr:rowOff>238125</xdr:rowOff>
        </xdr:to>
        <xdr:sp macro="" textlink="">
          <xdr:nvSpPr>
            <xdr:cNvPr id="10361" name="Drop Down 121" hidden="1">
              <a:extLst>
                <a:ext uri="{63B3BB69-23CF-44E3-9099-C40C66FF867C}">
                  <a14:compatExt spid="_x0000_s10361"/>
                </a:ext>
                <a:ext uri="{FF2B5EF4-FFF2-40B4-BE49-F238E27FC236}">
                  <a16:creationId xmlns:a16="http://schemas.microsoft.com/office/drawing/2014/main" id="{00000000-0008-0000-0000-00007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1038225</xdr:colOff>
          <xdr:row>6</xdr:row>
          <xdr:rowOff>9525</xdr:rowOff>
        </xdr:from>
        <xdr:to>
          <xdr:col>11</xdr:col>
          <xdr:colOff>171450</xdr:colOff>
          <xdr:row>7</xdr:row>
          <xdr:rowOff>9525</xdr:rowOff>
        </xdr:to>
        <xdr:sp macro="" textlink="">
          <xdr:nvSpPr>
            <xdr:cNvPr id="74214" name="Button 6630" hidden="1">
              <a:extLst>
                <a:ext uri="{63B3BB69-23CF-44E3-9099-C40C66FF867C}">
                  <a14:compatExt spid="_x0000_s74214"/>
                </a:ext>
                <a:ext uri="{FF2B5EF4-FFF2-40B4-BE49-F238E27FC236}">
                  <a16:creationId xmlns:a16="http://schemas.microsoft.com/office/drawing/2014/main" id="{00000000-0008-0000-0000-0000E621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Vorlage für Pfeile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11</xdr:row>
          <xdr:rowOff>171450</xdr:rowOff>
        </xdr:from>
        <xdr:to>
          <xdr:col>18</xdr:col>
          <xdr:colOff>95250</xdr:colOff>
          <xdr:row>13</xdr:row>
          <xdr:rowOff>19050</xdr:rowOff>
        </xdr:to>
        <xdr:sp macro="" textlink="">
          <xdr:nvSpPr>
            <xdr:cNvPr id="113845" name="CBX47" hidden="1">
              <a:extLst>
                <a:ext uri="{63B3BB69-23CF-44E3-9099-C40C66FF867C}">
                  <a14:compatExt spid="_x0000_s113845"/>
                </a:ext>
                <a:ext uri="{FF2B5EF4-FFF2-40B4-BE49-F238E27FC236}">
                  <a16:creationId xmlns:a16="http://schemas.microsoft.com/office/drawing/2014/main" id="{00000000-0008-0000-0000-0000B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171450</xdr:rowOff>
        </xdr:from>
        <xdr:to>
          <xdr:col>18</xdr:col>
          <xdr:colOff>95250</xdr:colOff>
          <xdr:row>28</xdr:row>
          <xdr:rowOff>19050</xdr:rowOff>
        </xdr:to>
        <xdr:sp macro="" textlink="">
          <xdr:nvSpPr>
            <xdr:cNvPr id="113846" name="CBX50" hidden="1">
              <a:extLst>
                <a:ext uri="{63B3BB69-23CF-44E3-9099-C40C66FF867C}">
                  <a14:compatExt spid="_x0000_s113846"/>
                </a:ext>
                <a:ext uri="{FF2B5EF4-FFF2-40B4-BE49-F238E27FC236}">
                  <a16:creationId xmlns:a16="http://schemas.microsoft.com/office/drawing/2014/main" id="{00000000-0008-0000-0000-0000B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171450</xdr:rowOff>
        </xdr:from>
        <xdr:to>
          <xdr:col>18</xdr:col>
          <xdr:colOff>95250</xdr:colOff>
          <xdr:row>33</xdr:row>
          <xdr:rowOff>19050</xdr:rowOff>
        </xdr:to>
        <xdr:sp macro="" textlink="">
          <xdr:nvSpPr>
            <xdr:cNvPr id="113847" name="CBX51" hidden="1">
              <a:extLst>
                <a:ext uri="{63B3BB69-23CF-44E3-9099-C40C66FF867C}">
                  <a14:compatExt spid="_x0000_s113847"/>
                </a:ext>
                <a:ext uri="{FF2B5EF4-FFF2-40B4-BE49-F238E27FC236}">
                  <a16:creationId xmlns:a16="http://schemas.microsoft.com/office/drawing/2014/main" id="{00000000-0008-0000-0000-0000B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36</xdr:row>
          <xdr:rowOff>180975</xdr:rowOff>
        </xdr:from>
        <xdr:to>
          <xdr:col>18</xdr:col>
          <xdr:colOff>95250</xdr:colOff>
          <xdr:row>38</xdr:row>
          <xdr:rowOff>19050</xdr:rowOff>
        </xdr:to>
        <xdr:sp macro="" textlink="">
          <xdr:nvSpPr>
            <xdr:cNvPr id="113848" name="CBX52" hidden="1">
              <a:extLst>
                <a:ext uri="{63B3BB69-23CF-44E3-9099-C40C66FF867C}">
                  <a14:compatExt spid="_x0000_s113848"/>
                </a:ext>
                <a:ext uri="{FF2B5EF4-FFF2-40B4-BE49-F238E27FC236}">
                  <a16:creationId xmlns:a16="http://schemas.microsoft.com/office/drawing/2014/main" id="{00000000-0008-0000-0000-0000B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180975</xdr:rowOff>
        </xdr:from>
        <xdr:to>
          <xdr:col>18</xdr:col>
          <xdr:colOff>95250</xdr:colOff>
          <xdr:row>43</xdr:row>
          <xdr:rowOff>19050</xdr:rowOff>
        </xdr:to>
        <xdr:sp macro="" textlink="">
          <xdr:nvSpPr>
            <xdr:cNvPr id="113849" name="CBX53" hidden="1">
              <a:extLst>
                <a:ext uri="{63B3BB69-23CF-44E3-9099-C40C66FF867C}">
                  <a14:compatExt spid="_x0000_s113849"/>
                </a:ext>
                <a:ext uri="{FF2B5EF4-FFF2-40B4-BE49-F238E27FC236}">
                  <a16:creationId xmlns:a16="http://schemas.microsoft.com/office/drawing/2014/main" id="{00000000-0008-0000-0000-0000B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171450</xdr:rowOff>
        </xdr:from>
        <xdr:to>
          <xdr:col>18</xdr:col>
          <xdr:colOff>95250</xdr:colOff>
          <xdr:row>18</xdr:row>
          <xdr:rowOff>9525</xdr:rowOff>
        </xdr:to>
        <xdr:sp macro="" textlink="">
          <xdr:nvSpPr>
            <xdr:cNvPr id="113850" name="CBX62" hidden="1">
              <a:extLst>
                <a:ext uri="{63B3BB69-23CF-44E3-9099-C40C66FF867C}">
                  <a14:compatExt spid="_x0000_s113850"/>
                </a:ext>
                <a:ext uri="{FF2B5EF4-FFF2-40B4-BE49-F238E27FC236}">
                  <a16:creationId xmlns:a16="http://schemas.microsoft.com/office/drawing/2014/main" id="{00000000-0008-0000-0000-0000B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171450</xdr:rowOff>
        </xdr:from>
        <xdr:to>
          <xdr:col>18</xdr:col>
          <xdr:colOff>95250</xdr:colOff>
          <xdr:row>23</xdr:row>
          <xdr:rowOff>9525</xdr:rowOff>
        </xdr:to>
        <xdr:sp macro="" textlink="">
          <xdr:nvSpPr>
            <xdr:cNvPr id="113851" name="CBX63" hidden="1">
              <a:extLst>
                <a:ext uri="{63B3BB69-23CF-44E3-9099-C40C66FF867C}">
                  <a14:compatExt spid="_x0000_s113851"/>
                </a:ext>
                <a:ext uri="{FF2B5EF4-FFF2-40B4-BE49-F238E27FC236}">
                  <a16:creationId xmlns:a16="http://schemas.microsoft.com/office/drawing/2014/main" id="{00000000-0008-0000-0000-0000B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47625</xdr:rowOff>
    </xdr:from>
    <xdr:to>
      <xdr:col>3</xdr:col>
      <xdr:colOff>2152650</xdr:colOff>
      <xdr:row>1</xdr:row>
      <xdr:rowOff>352425</xdr:rowOff>
    </xdr:to>
    <xdr:pic>
      <xdr:nvPicPr>
        <xdr:cNvPr id="33464" name="Picture 1" descr="BUWD_LB">
          <a:extLst>
            <a:ext uri="{FF2B5EF4-FFF2-40B4-BE49-F238E27FC236}">
              <a16:creationId xmlns:a16="http://schemas.microsoft.com/office/drawing/2014/main" id="{00000000-0008-0000-0300-0000B882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47625"/>
          <a:ext cx="2857500" cy="685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ueller/AppData/Local/Temp/CMIAXIOMA/View_31a2dbce28dd459ebd719986e253bac1/wf05_NaiS_Form1-5_1007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_Situation"/>
      <sheetName val="Form1_Fotoprotokoll"/>
      <sheetName val="Form2 A"/>
      <sheetName val="Form2 A Rück"/>
      <sheetName val="Form2 B"/>
      <sheetName val="Form21_Versfl_1"/>
      <sheetName val="Form3"/>
      <sheetName val="Form4"/>
      <sheetName val="Form5 A"/>
      <sheetName val="Form5 B"/>
    </sheetNames>
    <sheetDataSet>
      <sheetData sheetId="0">
        <row r="2">
          <cell r="C2" t="str">
            <v>Schenkon, Chommlebach</v>
          </cell>
          <cell r="I2">
            <v>5</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pageSetUpPr fitToPage="1"/>
  </sheetPr>
  <dimension ref="A1:X55"/>
  <sheetViews>
    <sheetView showGridLines="0" tabSelected="1" zoomScaleNormal="100" zoomScaleSheetLayoutView="115" workbookViewId="0">
      <selection activeCell="N16" sqref="N16:Q20"/>
    </sheetView>
  </sheetViews>
  <sheetFormatPr baseColWidth="10" defaultColWidth="11.42578125" defaultRowHeight="12.75" x14ac:dyDescent="0.2"/>
  <cols>
    <col min="1" max="1" width="2.85546875" style="8" customWidth="1"/>
    <col min="2" max="2" width="21.85546875" style="8" customWidth="1"/>
    <col min="3" max="3" width="25.7109375" style="8" customWidth="1"/>
    <col min="4" max="4" width="2.85546875" style="8" customWidth="1"/>
    <col min="5" max="5" width="22.85546875" style="8" customWidth="1"/>
    <col min="6" max="6" width="2.85546875" style="8" customWidth="1"/>
    <col min="7" max="7" width="18.5703125" style="8" customWidth="1"/>
    <col min="8" max="9" width="3.5703125" style="9" customWidth="1"/>
    <col min="10" max="10" width="7.140625" style="9" customWidth="1"/>
    <col min="11" max="11" width="10.140625" style="9" customWidth="1"/>
    <col min="12" max="13" width="14.28515625" style="9" customWidth="1"/>
    <col min="14" max="14" width="5.7109375" style="8" customWidth="1"/>
    <col min="15" max="15" width="2.85546875" style="8" customWidth="1"/>
    <col min="16" max="16" width="17.140625" style="8" customWidth="1"/>
    <col min="17" max="17" width="2.85546875" style="8" customWidth="1"/>
    <col min="18" max="18" width="3.5703125" style="8" customWidth="1"/>
    <col min="19" max="20" width="5.7109375" style="8" customWidth="1"/>
    <col min="21" max="21" width="14.28515625" style="8" customWidth="1"/>
    <col min="22" max="22" width="17.140625" style="8" customWidth="1"/>
    <col min="23" max="23" width="2.85546875" customWidth="1"/>
    <col min="24" max="24" width="20.42578125" style="8" customWidth="1"/>
    <col min="25" max="16384" width="11.42578125" style="8"/>
  </cols>
  <sheetData>
    <row r="1" spans="1:24" ht="30" customHeight="1" x14ac:dyDescent="0.2">
      <c r="A1" s="154"/>
      <c r="B1" s="154"/>
      <c r="C1" s="154"/>
      <c r="D1" s="154"/>
      <c r="E1" s="154"/>
      <c r="F1" s="155"/>
      <c r="G1" s="155"/>
      <c r="H1" s="226"/>
      <c r="I1" s="226"/>
      <c r="J1" s="226"/>
      <c r="K1" s="226"/>
      <c r="L1" s="226"/>
      <c r="M1" s="227"/>
      <c r="N1" s="155"/>
      <c r="O1" s="155"/>
      <c r="P1" s="155"/>
      <c r="Q1" s="155"/>
      <c r="R1" s="155"/>
      <c r="S1" s="155"/>
      <c r="T1" s="155"/>
      <c r="U1" s="155"/>
      <c r="V1" s="219" t="s">
        <v>299</v>
      </c>
      <c r="W1" s="223"/>
    </row>
    <row r="2" spans="1:24" s="150" customFormat="1" ht="30" customHeight="1" thickBot="1" x14ac:dyDescent="0.3">
      <c r="A2" s="156"/>
      <c r="B2" s="156"/>
      <c r="C2" s="157"/>
      <c r="D2" s="156"/>
      <c r="E2" s="158"/>
      <c r="F2" s="159"/>
      <c r="G2" s="159"/>
      <c r="H2" s="159"/>
      <c r="I2" s="159"/>
      <c r="J2" s="159"/>
      <c r="K2" s="159"/>
      <c r="L2" s="159"/>
      <c r="M2" s="159"/>
      <c r="N2" s="159"/>
      <c r="O2" s="159"/>
      <c r="P2" s="159"/>
      <c r="Q2" s="159"/>
      <c r="R2" s="159"/>
      <c r="S2" s="159"/>
      <c r="T2" s="159"/>
      <c r="U2" s="159"/>
      <c r="V2" s="218" t="s">
        <v>485</v>
      </c>
      <c r="W2" s="66"/>
    </row>
    <row r="3" spans="1:24" s="11" customFormat="1" ht="22.5" customHeight="1" thickTop="1" thickBot="1" x14ac:dyDescent="0.3">
      <c r="A3" s="160"/>
      <c r="B3" s="239" t="s">
        <v>479</v>
      </c>
      <c r="C3" s="313" t="s">
        <v>489</v>
      </c>
      <c r="D3" s="313"/>
      <c r="E3" s="313"/>
      <c r="F3" s="313"/>
      <c r="G3" s="313"/>
      <c r="H3" s="313"/>
      <c r="I3" s="314"/>
      <c r="J3" s="228" t="s">
        <v>6</v>
      </c>
      <c r="K3" s="228"/>
      <c r="L3" s="325" t="s">
        <v>551</v>
      </c>
      <c r="M3" s="326"/>
      <c r="N3" s="326"/>
      <c r="O3" s="326"/>
      <c r="P3" s="326"/>
      <c r="Q3" s="326"/>
      <c r="R3" s="326"/>
      <c r="S3" s="326"/>
      <c r="T3" s="326"/>
      <c r="U3" s="326"/>
      <c r="V3" s="327"/>
      <c r="W3" s="224"/>
    </row>
    <row r="4" spans="1:24" s="11" customFormat="1" ht="22.5" customHeight="1" thickBot="1" x14ac:dyDescent="0.3">
      <c r="A4" s="160"/>
      <c r="B4" s="240" t="s">
        <v>480</v>
      </c>
      <c r="C4" s="315" t="s">
        <v>491</v>
      </c>
      <c r="D4" s="315"/>
      <c r="E4" s="315"/>
      <c r="F4" s="315"/>
      <c r="G4" s="315"/>
      <c r="H4" s="315"/>
      <c r="I4" s="316"/>
      <c r="J4" s="229" t="s">
        <v>7</v>
      </c>
      <c r="K4" s="238"/>
      <c r="L4" s="328" t="s">
        <v>552</v>
      </c>
      <c r="M4" s="329"/>
      <c r="N4" s="329"/>
      <c r="O4" s="329"/>
      <c r="P4" s="329"/>
      <c r="Q4" s="329"/>
      <c r="R4" s="329"/>
      <c r="S4" s="329"/>
      <c r="T4" s="329"/>
      <c r="U4" s="329"/>
      <c r="V4" s="330"/>
      <c r="W4" s="224"/>
    </row>
    <row r="5" spans="1:24" s="11" customFormat="1" ht="22.5" customHeight="1" thickTop="1" thickBot="1" x14ac:dyDescent="0.25">
      <c r="A5" s="160"/>
      <c r="B5" s="317" t="s">
        <v>175</v>
      </c>
      <c r="C5" s="318"/>
      <c r="D5" s="185"/>
      <c r="E5" s="220"/>
      <c r="F5" s="220"/>
      <c r="G5" s="221"/>
      <c r="H5" s="221"/>
      <c r="I5" s="221"/>
      <c r="J5" s="221"/>
      <c r="K5" s="236"/>
      <c r="L5" s="221"/>
      <c r="M5" s="230"/>
      <c r="N5" s="230"/>
      <c r="O5" s="230"/>
      <c r="P5" s="230"/>
      <c r="Q5" s="230"/>
      <c r="R5" s="287" t="s">
        <v>313</v>
      </c>
      <c r="S5" s="288"/>
      <c r="T5" s="288"/>
      <c r="U5" s="231" t="str">
        <f>IF(STAOGR_NATGEF!C5=""," -",STAOGR_NATGEF!C5)</f>
        <v>21b</v>
      </c>
      <c r="V5" s="232"/>
      <c r="W5" s="66"/>
    </row>
    <row r="6" spans="1:24" s="12" customFormat="1" ht="22.5" customHeight="1" thickBot="1" x14ac:dyDescent="0.3">
      <c r="A6" s="161"/>
      <c r="B6" s="319" t="s">
        <v>41</v>
      </c>
      <c r="C6" s="320"/>
      <c r="D6" s="270" t="s">
        <v>546</v>
      </c>
      <c r="E6" s="220"/>
      <c r="F6" s="220"/>
      <c r="G6" s="221"/>
      <c r="H6" s="221"/>
      <c r="I6" s="221"/>
      <c r="J6" s="271" t="s">
        <v>553</v>
      </c>
      <c r="K6" s="236"/>
      <c r="L6" s="221"/>
      <c r="M6" s="221"/>
      <c r="N6" s="221"/>
      <c r="O6" s="221"/>
      <c r="P6" s="221"/>
      <c r="Q6" s="221"/>
      <c r="R6" s="233"/>
      <c r="S6" s="293" t="s">
        <v>481</v>
      </c>
      <c r="T6" s="293"/>
      <c r="U6" s="293"/>
      <c r="V6" s="294"/>
      <c r="W6" s="66"/>
    </row>
    <row r="7" spans="1:24" ht="15.75" customHeight="1" x14ac:dyDescent="0.2">
      <c r="A7" s="154"/>
      <c r="B7" s="321" t="s">
        <v>487</v>
      </c>
      <c r="C7" s="322"/>
      <c r="D7" s="322"/>
      <c r="E7" s="322"/>
      <c r="F7" s="322"/>
      <c r="G7" s="322"/>
      <c r="H7" s="322"/>
      <c r="I7" s="322"/>
      <c r="J7" s="322"/>
      <c r="K7" s="323"/>
      <c r="L7" s="322"/>
      <c r="M7" s="324"/>
      <c r="N7" s="331"/>
      <c r="O7" s="332"/>
      <c r="P7" s="332"/>
      <c r="Q7" s="333"/>
      <c r="R7" s="234"/>
      <c r="S7" s="295" t="s">
        <v>482</v>
      </c>
      <c r="T7" s="295"/>
      <c r="U7" s="295"/>
      <c r="V7" s="296"/>
      <c r="W7" s="66"/>
    </row>
    <row r="8" spans="1:24" ht="24.75" customHeight="1" x14ac:dyDescent="0.2">
      <c r="A8" s="154"/>
      <c r="B8" s="306" t="s">
        <v>10</v>
      </c>
      <c r="C8" s="311" t="s">
        <v>28</v>
      </c>
      <c r="D8" s="306" t="s">
        <v>29</v>
      </c>
      <c r="E8" s="307"/>
      <c r="F8" s="297" t="s">
        <v>488</v>
      </c>
      <c r="G8" s="341"/>
      <c r="H8" s="306" t="s">
        <v>171</v>
      </c>
      <c r="I8" s="365"/>
      <c r="J8" s="307"/>
      <c r="K8" s="362" t="s">
        <v>486</v>
      </c>
      <c r="L8" s="306" t="s">
        <v>503</v>
      </c>
      <c r="M8" s="338"/>
      <c r="N8" s="297" t="s">
        <v>504</v>
      </c>
      <c r="O8" s="298"/>
      <c r="P8" s="298"/>
      <c r="Q8" s="299"/>
      <c r="R8" s="387" t="s">
        <v>170</v>
      </c>
      <c r="S8" s="289" t="s">
        <v>483</v>
      </c>
      <c r="T8" s="289"/>
      <c r="U8" s="289"/>
      <c r="V8" s="290"/>
      <c r="W8" s="66"/>
      <c r="X8" s="225" t="s">
        <v>2</v>
      </c>
    </row>
    <row r="9" spans="1:24" ht="16.5" customHeight="1" x14ac:dyDescent="0.2">
      <c r="A9" s="154"/>
      <c r="B9" s="306"/>
      <c r="C9" s="311"/>
      <c r="D9" s="308"/>
      <c r="E9" s="307"/>
      <c r="F9" s="342"/>
      <c r="G9" s="341"/>
      <c r="H9" s="163"/>
      <c r="I9" s="334" t="s">
        <v>172</v>
      </c>
      <c r="J9" s="335"/>
      <c r="K9" s="363"/>
      <c r="L9" s="306"/>
      <c r="M9" s="338"/>
      <c r="N9" s="297"/>
      <c r="O9" s="298"/>
      <c r="P9" s="298"/>
      <c r="Q9" s="299"/>
      <c r="R9" s="388"/>
      <c r="S9" s="289"/>
      <c r="T9" s="289"/>
      <c r="U9" s="289"/>
      <c r="V9" s="290"/>
      <c r="W9" s="66"/>
      <c r="X9" s="354" t="s">
        <v>3</v>
      </c>
    </row>
    <row r="10" spans="1:24" ht="16.5" customHeight="1" thickBot="1" x14ac:dyDescent="0.25">
      <c r="A10" s="154"/>
      <c r="B10" s="339"/>
      <c r="C10" s="312"/>
      <c r="D10" s="309"/>
      <c r="E10" s="310"/>
      <c r="F10" s="343"/>
      <c r="G10" s="344"/>
      <c r="H10" s="165"/>
      <c r="I10" s="336" t="s">
        <v>173</v>
      </c>
      <c r="J10" s="337"/>
      <c r="K10" s="364"/>
      <c r="L10" s="339"/>
      <c r="M10" s="340"/>
      <c r="N10" s="300"/>
      <c r="O10" s="301"/>
      <c r="P10" s="301"/>
      <c r="Q10" s="302"/>
      <c r="R10" s="389"/>
      <c r="S10" s="291"/>
      <c r="T10" s="291"/>
      <c r="U10" s="291"/>
      <c r="V10" s="292"/>
      <c r="W10" s="66"/>
      <c r="X10" s="355"/>
    </row>
    <row r="11" spans="1:24" ht="15" customHeight="1" x14ac:dyDescent="0.2">
      <c r="A11" s="154"/>
      <c r="B11" s="166" t="s">
        <v>13</v>
      </c>
      <c r="C11" s="345" t="str">
        <f>IF((OR(STAOGR_NATGEF!$A$9=1,STAOGR_NATGEF!$A$23=1)),"Bitte Standortsgruppe und Naturgefahr wählen",CONCATENATE(VLOOKUP(STAOGR_NATGEF!$A$9,Staotyp_minimal!$A$3:$I$9,3,FALSE),"
",VLOOKUP(STAOGR_NATGEF!$A$23,Natgef_minimal!$A$3:$I$18,3,FALSE)))</f>
        <v xml:space="preserve">Laubbäume  60 - 100%
Bu  50 - 100%
Ta  Samenbäume - 40%
Fi  0 - 30%
</v>
      </c>
      <c r="D11" s="356" t="str">
        <f>IF((OR(STAOGR_NATGEF!$A$9=1,STAOGR_NATGEF!$A$23=1)),"Bitte Standortsgruppe und Naturgefahr wählen",CONCATENATE(VLOOKUP(STAOGR_NATGEF!$A$9,Staotyp_ideal!$A$3:$I$9,3,FALSE),"
",VLOOKUP(STAOGR_NATGEF!$A$23,Natgef_ideal!$A$3:$I$18,3,FALSE)))</f>
        <v xml:space="preserve">Laubbäume  80 - 90%
Bu  60 - 80%
Ta  10 - 20%
</v>
      </c>
      <c r="E11" s="357"/>
      <c r="F11" s="348" t="s">
        <v>525</v>
      </c>
      <c r="G11" s="349"/>
      <c r="H11" s="186"/>
      <c r="I11" s="187"/>
      <c r="J11" s="188"/>
      <c r="K11" s="303" t="s">
        <v>496</v>
      </c>
      <c r="L11" s="303" t="s">
        <v>505</v>
      </c>
      <c r="M11" s="280"/>
      <c r="N11" s="303"/>
      <c r="O11" s="279"/>
      <c r="P11" s="279"/>
      <c r="Q11" s="280"/>
      <c r="R11" s="375"/>
      <c r="S11" s="278"/>
      <c r="T11" s="279"/>
      <c r="U11" s="279"/>
      <c r="V11" s="280"/>
      <c r="W11" s="66"/>
      <c r="X11" s="188"/>
    </row>
    <row r="12" spans="1:24" ht="15" customHeight="1" x14ac:dyDescent="0.2">
      <c r="A12" s="154"/>
      <c r="B12" s="167" t="s">
        <v>14</v>
      </c>
      <c r="C12" s="346"/>
      <c r="D12" s="358"/>
      <c r="E12" s="359"/>
      <c r="F12" s="350"/>
      <c r="G12" s="351"/>
      <c r="H12" s="189"/>
      <c r="I12" s="190"/>
      <c r="J12" s="191"/>
      <c r="K12" s="304"/>
      <c r="L12" s="304"/>
      <c r="M12" s="283"/>
      <c r="N12" s="304"/>
      <c r="O12" s="282"/>
      <c r="P12" s="282"/>
      <c r="Q12" s="283"/>
      <c r="R12" s="376"/>
      <c r="S12" s="281"/>
      <c r="T12" s="282"/>
      <c r="U12" s="282"/>
      <c r="V12" s="283"/>
      <c r="W12" s="66"/>
      <c r="X12" s="191"/>
    </row>
    <row r="13" spans="1:24" ht="15" customHeight="1" x14ac:dyDescent="0.2">
      <c r="A13" s="154"/>
      <c r="B13" s="167"/>
      <c r="C13" s="346"/>
      <c r="D13" s="358"/>
      <c r="E13" s="359"/>
      <c r="F13" s="350"/>
      <c r="G13" s="351"/>
      <c r="H13" s="192"/>
      <c r="I13" s="193"/>
      <c r="J13" s="194"/>
      <c r="K13" s="304"/>
      <c r="L13" s="304"/>
      <c r="M13" s="283"/>
      <c r="N13" s="304"/>
      <c r="O13" s="282"/>
      <c r="P13" s="282"/>
      <c r="Q13" s="283"/>
      <c r="R13" s="376"/>
      <c r="S13" s="281"/>
      <c r="T13" s="282"/>
      <c r="U13" s="282"/>
      <c r="V13" s="283"/>
      <c r="W13" s="66"/>
      <c r="X13" s="194"/>
    </row>
    <row r="14" spans="1:24" ht="15" customHeight="1" x14ac:dyDescent="0.2">
      <c r="A14" s="154"/>
      <c r="B14" s="168"/>
      <c r="C14" s="346"/>
      <c r="D14" s="358"/>
      <c r="E14" s="359"/>
      <c r="F14" s="350"/>
      <c r="G14" s="351"/>
      <c r="H14" s="195"/>
      <c r="I14" s="196"/>
      <c r="J14" s="197"/>
      <c r="K14" s="304"/>
      <c r="L14" s="304"/>
      <c r="M14" s="283"/>
      <c r="N14" s="304"/>
      <c r="O14" s="282"/>
      <c r="P14" s="282"/>
      <c r="Q14" s="283"/>
      <c r="R14" s="376"/>
      <c r="S14" s="281"/>
      <c r="T14" s="282"/>
      <c r="U14" s="282"/>
      <c r="V14" s="283"/>
      <c r="W14" s="66"/>
      <c r="X14" s="197"/>
    </row>
    <row r="15" spans="1:24" ht="15" customHeight="1" thickBot="1" x14ac:dyDescent="0.25">
      <c r="A15" s="154"/>
      <c r="B15" s="164"/>
      <c r="C15" s="347"/>
      <c r="D15" s="360"/>
      <c r="E15" s="361"/>
      <c r="F15" s="352"/>
      <c r="G15" s="353"/>
      <c r="H15" s="198"/>
      <c r="I15" s="199"/>
      <c r="J15" s="200"/>
      <c r="K15" s="305"/>
      <c r="L15" s="305"/>
      <c r="M15" s="286"/>
      <c r="N15" s="305"/>
      <c r="O15" s="285"/>
      <c r="P15" s="285"/>
      <c r="Q15" s="286"/>
      <c r="R15" s="377"/>
      <c r="S15" s="284"/>
      <c r="T15" s="285"/>
      <c r="U15" s="285"/>
      <c r="V15" s="286"/>
      <c r="W15" s="66"/>
      <c r="X15" s="200"/>
    </row>
    <row r="16" spans="1:24" ht="15" customHeight="1" x14ac:dyDescent="0.2">
      <c r="A16" s="154"/>
      <c r="B16" s="169" t="s">
        <v>32</v>
      </c>
      <c r="C16" s="345" t="str">
        <f>IF((OR(STAOGR_NATGEF!$A$9=1,STAOGR_NATGEF!$A$23=1)),"Bitte Standortsgruppe und Naturgefahr wählen",CONCATENATE(VLOOKUP(STAOGR_NATGEF!$A$9,Staotyp_minimal!$A$3:$I$9,4,FALSE),"
",VLOOKUP(STAOGR_NATGEF!$A$23,Natgef_minimal!$A$3:$I$18,4,FALSE)))</f>
        <v xml:space="preserve">Genügend entwicklungsfähige Bäume in mind. 2 Ø-Klassen/ha
</v>
      </c>
      <c r="D16" s="356" t="str">
        <f>IF((OR(STAOGR_NATGEF!$A$9=1,STAOGR_NATGEF!$A$23=1)),"Bitte Standortsgruppe und Naturgefahr wählen",CONCATENATE(VLOOKUP(STAOGR_NATGEF!$A$9,Staotyp_ideal!$A$3:$I$9,4,FALSE),"
",VLOOKUP(STAOGR_NATGEF!$A$23,Natgef_ideal!$A$3:$I$18,4,FALSE)))</f>
        <v xml:space="preserve">Genügend entwicklungsfähige Bäume in mind. 3 Ø-Klassen/ha
</v>
      </c>
      <c r="E16" s="357"/>
      <c r="F16" s="348" t="s">
        <v>492</v>
      </c>
      <c r="G16" s="349"/>
      <c r="H16" s="186"/>
      <c r="I16" s="187"/>
      <c r="J16" s="188"/>
      <c r="K16" s="303" t="s">
        <v>497</v>
      </c>
      <c r="L16" s="303" t="s">
        <v>526</v>
      </c>
      <c r="M16" s="280"/>
      <c r="N16" s="303"/>
      <c r="O16" s="279"/>
      <c r="P16" s="279"/>
      <c r="Q16" s="280"/>
      <c r="R16" s="375"/>
      <c r="S16" s="278"/>
      <c r="T16" s="279"/>
      <c r="U16" s="279"/>
      <c r="V16" s="280"/>
      <c r="W16" s="66"/>
      <c r="X16" s="188"/>
    </row>
    <row r="17" spans="1:24" ht="15" customHeight="1" x14ac:dyDescent="0.2">
      <c r="A17" s="154"/>
      <c r="B17" s="170" t="s">
        <v>37</v>
      </c>
      <c r="C17" s="346"/>
      <c r="D17" s="358"/>
      <c r="E17" s="359"/>
      <c r="F17" s="350"/>
      <c r="G17" s="351"/>
      <c r="H17" s="189"/>
      <c r="I17" s="190"/>
      <c r="J17" s="191"/>
      <c r="K17" s="304"/>
      <c r="L17" s="304"/>
      <c r="M17" s="283"/>
      <c r="N17" s="304"/>
      <c r="O17" s="282"/>
      <c r="P17" s="282"/>
      <c r="Q17" s="283"/>
      <c r="R17" s="376"/>
      <c r="S17" s="281"/>
      <c r="T17" s="282"/>
      <c r="U17" s="282"/>
      <c r="V17" s="283"/>
      <c r="X17" s="191"/>
    </row>
    <row r="18" spans="1:24" ht="15" customHeight="1" x14ac:dyDescent="0.2">
      <c r="A18" s="154"/>
      <c r="B18" s="170"/>
      <c r="C18" s="346"/>
      <c r="D18" s="358"/>
      <c r="E18" s="359"/>
      <c r="F18" s="350"/>
      <c r="G18" s="351"/>
      <c r="H18" s="192"/>
      <c r="I18" s="193"/>
      <c r="J18" s="194"/>
      <c r="K18" s="304"/>
      <c r="L18" s="304"/>
      <c r="M18" s="283"/>
      <c r="N18" s="304"/>
      <c r="O18" s="282"/>
      <c r="P18" s="282"/>
      <c r="Q18" s="283"/>
      <c r="R18" s="376"/>
      <c r="S18" s="281"/>
      <c r="T18" s="282"/>
      <c r="U18" s="282"/>
      <c r="V18" s="283"/>
      <c r="W18" s="222"/>
      <c r="X18" s="194"/>
    </row>
    <row r="19" spans="1:24" ht="15" customHeight="1" x14ac:dyDescent="0.2">
      <c r="A19" s="154"/>
      <c r="B19" s="168"/>
      <c r="C19" s="346"/>
      <c r="D19" s="358"/>
      <c r="E19" s="359"/>
      <c r="F19" s="350"/>
      <c r="G19" s="351"/>
      <c r="H19" s="195"/>
      <c r="I19" s="196"/>
      <c r="J19" s="197"/>
      <c r="K19" s="304"/>
      <c r="L19" s="304"/>
      <c r="M19" s="283"/>
      <c r="N19" s="304"/>
      <c r="O19" s="282"/>
      <c r="P19" s="282"/>
      <c r="Q19" s="283"/>
      <c r="R19" s="376"/>
      <c r="S19" s="281"/>
      <c r="T19" s="282"/>
      <c r="U19" s="282"/>
      <c r="V19" s="283"/>
      <c r="W19" s="66"/>
      <c r="X19" s="197"/>
    </row>
    <row r="20" spans="1:24" ht="15" customHeight="1" thickBot="1" x14ac:dyDescent="0.25">
      <c r="A20" s="154"/>
      <c r="B20" s="164"/>
      <c r="C20" s="347"/>
      <c r="D20" s="360"/>
      <c r="E20" s="361"/>
      <c r="F20" s="352"/>
      <c r="G20" s="353"/>
      <c r="H20" s="198"/>
      <c r="I20" s="199"/>
      <c r="J20" s="200"/>
      <c r="K20" s="305"/>
      <c r="L20" s="305"/>
      <c r="M20" s="286"/>
      <c r="N20" s="305"/>
      <c r="O20" s="285"/>
      <c r="P20" s="285"/>
      <c r="Q20" s="286"/>
      <c r="R20" s="377"/>
      <c r="S20" s="284"/>
      <c r="T20" s="285"/>
      <c r="U20" s="285"/>
      <c r="V20" s="286"/>
      <c r="W20" s="66"/>
      <c r="X20" s="200"/>
    </row>
    <row r="21" spans="1:24" ht="15" customHeight="1" x14ac:dyDescent="0.2">
      <c r="A21" s="154"/>
      <c r="B21" s="171" t="s">
        <v>33</v>
      </c>
      <c r="C21" s="345" t="s">
        <v>547</v>
      </c>
      <c r="D21" s="366" t="s">
        <v>548</v>
      </c>
      <c r="E21" s="367"/>
      <c r="F21" s="348" t="s">
        <v>493</v>
      </c>
      <c r="G21" s="349"/>
      <c r="H21" s="186"/>
      <c r="I21" s="187"/>
      <c r="J21" s="188"/>
      <c r="K21" s="303" t="s">
        <v>498</v>
      </c>
      <c r="L21" s="368"/>
      <c r="M21" s="369"/>
      <c r="N21" s="303"/>
      <c r="O21" s="279"/>
      <c r="P21" s="279"/>
      <c r="Q21" s="280"/>
      <c r="R21" s="375"/>
      <c r="S21" s="278"/>
      <c r="T21" s="279"/>
      <c r="U21" s="279"/>
      <c r="V21" s="280"/>
      <c r="W21" s="66"/>
      <c r="X21" s="188"/>
    </row>
    <row r="22" spans="1:24" ht="15" customHeight="1" x14ac:dyDescent="0.2">
      <c r="A22" s="154"/>
      <c r="B22" s="172" t="s">
        <v>15</v>
      </c>
      <c r="C22" s="346"/>
      <c r="D22" s="358"/>
      <c r="E22" s="359"/>
      <c r="F22" s="350"/>
      <c r="G22" s="351"/>
      <c r="H22" s="189"/>
      <c r="I22" s="190"/>
      <c r="J22" s="191"/>
      <c r="K22" s="304"/>
      <c r="L22" s="370"/>
      <c r="M22" s="371"/>
      <c r="N22" s="304"/>
      <c r="O22" s="282"/>
      <c r="P22" s="282"/>
      <c r="Q22" s="283"/>
      <c r="R22" s="376"/>
      <c r="S22" s="281"/>
      <c r="T22" s="282"/>
      <c r="U22" s="282"/>
      <c r="V22" s="283"/>
      <c r="W22" s="66"/>
      <c r="X22" s="191"/>
    </row>
    <row r="23" spans="1:24" ht="15" customHeight="1" x14ac:dyDescent="0.2">
      <c r="A23" s="154"/>
      <c r="B23" s="173" t="s">
        <v>16</v>
      </c>
      <c r="C23" s="346"/>
      <c r="D23" s="358"/>
      <c r="E23" s="359"/>
      <c r="F23" s="350"/>
      <c r="G23" s="351"/>
      <c r="H23" s="192"/>
      <c r="I23" s="193"/>
      <c r="J23" s="194"/>
      <c r="K23" s="304"/>
      <c r="L23" s="372"/>
      <c r="M23" s="371"/>
      <c r="N23" s="304"/>
      <c r="O23" s="282"/>
      <c r="P23" s="282"/>
      <c r="Q23" s="283"/>
      <c r="R23" s="376"/>
      <c r="S23" s="281"/>
      <c r="T23" s="282"/>
      <c r="U23" s="282"/>
      <c r="V23" s="283"/>
      <c r="W23" s="66"/>
      <c r="X23" s="194"/>
    </row>
    <row r="24" spans="1:24" ht="15" customHeight="1" x14ac:dyDescent="0.2">
      <c r="A24" s="154"/>
      <c r="B24" s="174" t="s">
        <v>11</v>
      </c>
      <c r="C24" s="346"/>
      <c r="D24" s="358"/>
      <c r="E24" s="359"/>
      <c r="F24" s="350"/>
      <c r="G24" s="351"/>
      <c r="H24" s="195"/>
      <c r="I24" s="196"/>
      <c r="J24" s="197"/>
      <c r="K24" s="304"/>
      <c r="L24" s="372"/>
      <c r="M24" s="371"/>
      <c r="N24" s="304"/>
      <c r="O24" s="282"/>
      <c r="P24" s="282"/>
      <c r="Q24" s="283"/>
      <c r="R24" s="376"/>
      <c r="S24" s="281"/>
      <c r="T24" s="282"/>
      <c r="U24" s="282"/>
      <c r="V24" s="283"/>
      <c r="W24" s="66"/>
      <c r="X24" s="197"/>
    </row>
    <row r="25" spans="1:24" ht="15" customHeight="1" thickBot="1" x14ac:dyDescent="0.25">
      <c r="A25" s="154"/>
      <c r="B25" s="175"/>
      <c r="C25" s="347"/>
      <c r="D25" s="360"/>
      <c r="E25" s="361"/>
      <c r="F25" s="352"/>
      <c r="G25" s="353"/>
      <c r="H25" s="198"/>
      <c r="I25" s="199"/>
      <c r="J25" s="200"/>
      <c r="K25" s="305"/>
      <c r="L25" s="373"/>
      <c r="M25" s="374"/>
      <c r="N25" s="305"/>
      <c r="O25" s="285"/>
      <c r="P25" s="285"/>
      <c r="Q25" s="286"/>
      <c r="R25" s="377"/>
      <c r="S25" s="284"/>
      <c r="T25" s="285"/>
      <c r="U25" s="285"/>
      <c r="V25" s="286"/>
      <c r="W25" s="66"/>
      <c r="X25" s="200"/>
    </row>
    <row r="26" spans="1:24" ht="15" customHeight="1" x14ac:dyDescent="0.2">
      <c r="A26" s="154"/>
      <c r="B26" s="171" t="s">
        <v>34</v>
      </c>
      <c r="C26" s="345" t="s">
        <v>549</v>
      </c>
      <c r="D26" s="366" t="s">
        <v>550</v>
      </c>
      <c r="E26" s="367"/>
      <c r="F26" s="348" t="s">
        <v>494</v>
      </c>
      <c r="G26" s="349"/>
      <c r="H26" s="186"/>
      <c r="I26" s="187"/>
      <c r="J26" s="188"/>
      <c r="K26" s="303" t="s">
        <v>499</v>
      </c>
      <c r="L26" s="303" t="s">
        <v>527</v>
      </c>
      <c r="M26" s="280"/>
      <c r="N26" s="303"/>
      <c r="O26" s="279"/>
      <c r="P26" s="279"/>
      <c r="Q26" s="280"/>
      <c r="R26" s="375"/>
      <c r="S26" s="278"/>
      <c r="T26" s="279"/>
      <c r="U26" s="279"/>
      <c r="V26" s="280"/>
      <c r="W26" s="66"/>
      <c r="X26" s="188"/>
    </row>
    <row r="27" spans="1:24" ht="15" customHeight="1" x14ac:dyDescent="0.2">
      <c r="A27" s="154"/>
      <c r="B27" s="172" t="s">
        <v>12</v>
      </c>
      <c r="C27" s="346"/>
      <c r="D27" s="358"/>
      <c r="E27" s="359"/>
      <c r="F27" s="350"/>
      <c r="G27" s="351"/>
      <c r="H27" s="189"/>
      <c r="I27" s="190"/>
      <c r="J27" s="191"/>
      <c r="K27" s="304"/>
      <c r="L27" s="304"/>
      <c r="M27" s="283"/>
      <c r="N27" s="304"/>
      <c r="O27" s="282"/>
      <c r="P27" s="282"/>
      <c r="Q27" s="283"/>
      <c r="R27" s="376"/>
      <c r="S27" s="281"/>
      <c r="T27" s="282"/>
      <c r="U27" s="282"/>
      <c r="V27" s="283"/>
      <c r="W27" s="66"/>
      <c r="X27" s="191"/>
    </row>
    <row r="28" spans="1:24" ht="15" customHeight="1" x14ac:dyDescent="0.2">
      <c r="A28" s="154"/>
      <c r="B28" s="172" t="s">
        <v>17</v>
      </c>
      <c r="C28" s="346"/>
      <c r="D28" s="358"/>
      <c r="E28" s="359"/>
      <c r="F28" s="350"/>
      <c r="G28" s="351"/>
      <c r="H28" s="192"/>
      <c r="I28" s="193"/>
      <c r="J28" s="194"/>
      <c r="K28" s="304"/>
      <c r="L28" s="304"/>
      <c r="M28" s="283"/>
      <c r="N28" s="304"/>
      <c r="O28" s="282"/>
      <c r="P28" s="282"/>
      <c r="Q28" s="283"/>
      <c r="R28" s="376"/>
      <c r="S28" s="281"/>
      <c r="T28" s="282"/>
      <c r="U28" s="282"/>
      <c r="V28" s="283"/>
      <c r="W28" s="66"/>
      <c r="X28" s="194"/>
    </row>
    <row r="29" spans="1:24" ht="15" customHeight="1" x14ac:dyDescent="0.2">
      <c r="A29" s="154"/>
      <c r="B29" s="172" t="s">
        <v>18</v>
      </c>
      <c r="C29" s="346"/>
      <c r="D29" s="358"/>
      <c r="E29" s="359"/>
      <c r="F29" s="350"/>
      <c r="G29" s="351"/>
      <c r="H29" s="195"/>
      <c r="I29" s="196"/>
      <c r="J29" s="197"/>
      <c r="K29" s="304"/>
      <c r="L29" s="304"/>
      <c r="M29" s="283"/>
      <c r="N29" s="304"/>
      <c r="O29" s="282"/>
      <c r="P29" s="282"/>
      <c r="Q29" s="283"/>
      <c r="R29" s="376"/>
      <c r="S29" s="281"/>
      <c r="T29" s="282"/>
      <c r="U29" s="282"/>
      <c r="V29" s="283"/>
      <c r="W29" s="66"/>
      <c r="X29" s="197"/>
    </row>
    <row r="30" spans="1:24" ht="15" customHeight="1" thickBot="1" x14ac:dyDescent="0.25">
      <c r="A30" s="154"/>
      <c r="B30" s="175"/>
      <c r="C30" s="347"/>
      <c r="D30" s="360"/>
      <c r="E30" s="361"/>
      <c r="F30" s="352"/>
      <c r="G30" s="353"/>
      <c r="H30" s="198"/>
      <c r="I30" s="199"/>
      <c r="J30" s="200"/>
      <c r="K30" s="305"/>
      <c r="L30" s="305"/>
      <c r="M30" s="286"/>
      <c r="N30" s="305"/>
      <c r="O30" s="285"/>
      <c r="P30" s="285"/>
      <c r="Q30" s="286"/>
      <c r="R30" s="377"/>
      <c r="S30" s="284"/>
      <c r="T30" s="285"/>
      <c r="U30" s="285"/>
      <c r="V30" s="286"/>
      <c r="W30" s="66"/>
      <c r="X30" s="200"/>
    </row>
    <row r="31" spans="1:24" ht="15" customHeight="1" x14ac:dyDescent="0.2">
      <c r="A31" s="154"/>
      <c r="B31" s="171" t="s">
        <v>35</v>
      </c>
      <c r="C31" s="345" t="str">
        <f>IF((OR(STAOGR_NATGEF!$A$9=1,STAOGR_NATGEF!$A$23=1)),"Bitte Standortsgruppe und Naturgefahr wählen",CONCATENATE(VLOOKUP(STAOGR_NATGEF!$A$9,Staotyp_minimal!$A$3:$I$9,7,FALSE),"
",VLOOKUP(STAOGR_NATGEF!$A$23,Natgef_minimal!$A$3:$I$18,7,FALSE)))</f>
        <v xml:space="preserve">Fläche mit starker Vegetationskonkurrenz &lt; 1/3
</v>
      </c>
      <c r="D31" s="356" t="str">
        <f>IF((OR(STAOGR_NATGEF!$A$9=1,STAOGR_NATGEF!$A$23=1)),"Bitte Standortsgruppe und Naturgefahr wählen",CONCATENATE(VLOOKUP(STAOGR_NATGEF!$A$9,Staotyp_ideal!$A$3:$I$9,7,FALSE),"
",VLOOKUP(STAOGR_NATGEF!$A$23,Natgef_ideal!$A$3:$I$18,7,FALSE)))</f>
        <v xml:space="preserve">Fläche mit starker Vegetations­konkurrenz &lt; 1/10
</v>
      </c>
      <c r="E31" s="357"/>
      <c r="F31" s="348" t="s">
        <v>528</v>
      </c>
      <c r="G31" s="349"/>
      <c r="H31" s="186"/>
      <c r="I31" s="187"/>
      <c r="J31" s="188"/>
      <c r="K31" s="303" t="s">
        <v>500</v>
      </c>
      <c r="L31" s="303" t="s">
        <v>542</v>
      </c>
      <c r="M31" s="280"/>
      <c r="N31" s="303"/>
      <c r="O31" s="279"/>
      <c r="P31" s="279"/>
      <c r="Q31" s="280"/>
      <c r="R31" s="375"/>
      <c r="S31" s="278"/>
      <c r="T31" s="279"/>
      <c r="U31" s="279"/>
      <c r="V31" s="280"/>
      <c r="W31" s="66"/>
      <c r="X31" s="188"/>
    </row>
    <row r="32" spans="1:24" ht="15" customHeight="1" x14ac:dyDescent="0.2">
      <c r="A32" s="154"/>
      <c r="B32" s="176" t="s">
        <v>30</v>
      </c>
      <c r="C32" s="346"/>
      <c r="D32" s="358"/>
      <c r="E32" s="359"/>
      <c r="F32" s="350"/>
      <c r="G32" s="351"/>
      <c r="H32" s="189"/>
      <c r="I32" s="190"/>
      <c r="J32" s="191"/>
      <c r="K32" s="304"/>
      <c r="L32" s="304"/>
      <c r="M32" s="283"/>
      <c r="N32" s="304"/>
      <c r="O32" s="282"/>
      <c r="P32" s="282"/>
      <c r="Q32" s="283"/>
      <c r="R32" s="376"/>
      <c r="S32" s="281"/>
      <c r="T32" s="282"/>
      <c r="U32" s="282"/>
      <c r="V32" s="283"/>
      <c r="W32" s="222"/>
      <c r="X32" s="191"/>
    </row>
    <row r="33" spans="1:24" ht="15" customHeight="1" x14ac:dyDescent="0.2">
      <c r="A33" s="154"/>
      <c r="B33" s="176"/>
      <c r="C33" s="346"/>
      <c r="D33" s="358"/>
      <c r="E33" s="359"/>
      <c r="F33" s="350"/>
      <c r="G33" s="351"/>
      <c r="H33" s="192"/>
      <c r="I33" s="193"/>
      <c r="J33" s="194"/>
      <c r="K33" s="304"/>
      <c r="L33" s="304"/>
      <c r="M33" s="283"/>
      <c r="N33" s="304"/>
      <c r="O33" s="282"/>
      <c r="P33" s="282"/>
      <c r="Q33" s="283"/>
      <c r="R33" s="376"/>
      <c r="S33" s="281"/>
      <c r="T33" s="282"/>
      <c r="U33" s="282"/>
      <c r="V33" s="283"/>
      <c r="W33" s="66"/>
      <c r="X33" s="194"/>
    </row>
    <row r="34" spans="1:24" ht="15" customHeight="1" x14ac:dyDescent="0.2">
      <c r="A34" s="154"/>
      <c r="B34" s="177"/>
      <c r="C34" s="346"/>
      <c r="D34" s="358"/>
      <c r="E34" s="359"/>
      <c r="F34" s="350"/>
      <c r="G34" s="351"/>
      <c r="H34" s="195"/>
      <c r="I34" s="196"/>
      <c r="J34" s="197"/>
      <c r="K34" s="304"/>
      <c r="L34" s="304"/>
      <c r="M34" s="283"/>
      <c r="N34" s="304"/>
      <c r="O34" s="282"/>
      <c r="P34" s="282"/>
      <c r="Q34" s="283"/>
      <c r="R34" s="376"/>
      <c r="S34" s="281"/>
      <c r="T34" s="282"/>
      <c r="U34" s="282"/>
      <c r="V34" s="283"/>
      <c r="W34" s="66"/>
      <c r="X34" s="197"/>
    </row>
    <row r="35" spans="1:24" ht="15" customHeight="1" thickBot="1" x14ac:dyDescent="0.25">
      <c r="A35" s="154"/>
      <c r="B35" s="162"/>
      <c r="C35" s="347"/>
      <c r="D35" s="360"/>
      <c r="E35" s="361"/>
      <c r="F35" s="352"/>
      <c r="G35" s="353"/>
      <c r="H35" s="198"/>
      <c r="I35" s="199"/>
      <c r="J35" s="200"/>
      <c r="K35" s="305"/>
      <c r="L35" s="305"/>
      <c r="M35" s="286"/>
      <c r="N35" s="305"/>
      <c r="O35" s="285"/>
      <c r="P35" s="285"/>
      <c r="Q35" s="286"/>
      <c r="R35" s="377"/>
      <c r="S35" s="284"/>
      <c r="T35" s="285"/>
      <c r="U35" s="285"/>
      <c r="V35" s="286"/>
      <c r="W35" s="66"/>
      <c r="X35" s="200"/>
    </row>
    <row r="36" spans="1:24" ht="15" customHeight="1" x14ac:dyDescent="0.2">
      <c r="A36" s="154"/>
      <c r="B36" s="171" t="s">
        <v>35</v>
      </c>
      <c r="C36" s="345" t="str">
        <f>IF((OR(STAOGR_NATGEF!$A$9=1,STAOGR_NATGEF!$A$23=1)),"Bitte Standortsgruppe und Naturgefahr wählen",CONCATENATE(VLOOKUP(STAOGR_NATGEF!$A$9,Staotyp_minimal!$A$3:$I$9,8,FALSE),"
",VLOOKUP(STAOGR_NATGEF!$A$23,Natgef_minimal!$A$3:$I$18,8,FALSE)))</f>
        <v xml:space="preserve">Bei Deckungsgrad &lt; 70% mind. 10 Bu/a (Ø alle 3 m) vorhanden
</v>
      </c>
      <c r="D36" s="356" t="str">
        <f>IF((OR(STAOGR_NATGEF!$A$9=1,STAOGR_NATGEF!$A$23=1)),"Bitte Standortsgruppe und Naturgefahr wählen",CONCATENATE(VLOOKUP(STAOGR_NATGEF!$A$9,Staotyp_ideal!$A$3:$I$9,8,FALSE),"
",VLOOKUP(STAOGR_NATGEF!$A$23,Natgef_ideal!$A$3:$I$18,8,FALSE)))</f>
        <v xml:space="preserve">Bei Deckungsgrad &lt; 70% mind. 50 Bu/a (Ø alle 1.5 m) vorhanden
</v>
      </c>
      <c r="E36" s="357"/>
      <c r="F36" s="348" t="s">
        <v>529</v>
      </c>
      <c r="G36" s="349"/>
      <c r="H36" s="186" t="s">
        <v>38</v>
      </c>
      <c r="I36" s="187"/>
      <c r="J36" s="188"/>
      <c r="K36" s="303" t="s">
        <v>501</v>
      </c>
      <c r="L36" s="303" t="s">
        <v>541</v>
      </c>
      <c r="M36" s="280"/>
      <c r="N36" s="378"/>
      <c r="O36" s="379"/>
      <c r="P36" s="379"/>
      <c r="Q36" s="380"/>
      <c r="R36" s="375"/>
      <c r="S36" s="278"/>
      <c r="T36" s="279"/>
      <c r="U36" s="279"/>
      <c r="V36" s="280"/>
      <c r="W36" s="66"/>
      <c r="X36" s="188"/>
    </row>
    <row r="37" spans="1:24" ht="15" customHeight="1" x14ac:dyDescent="0.2">
      <c r="A37" s="154"/>
      <c r="B37" s="176" t="s">
        <v>31</v>
      </c>
      <c r="C37" s="346"/>
      <c r="D37" s="358"/>
      <c r="E37" s="359"/>
      <c r="F37" s="350"/>
      <c r="G37" s="351"/>
      <c r="H37" s="189"/>
      <c r="I37" s="190"/>
      <c r="J37" s="191"/>
      <c r="K37" s="304"/>
      <c r="L37" s="304"/>
      <c r="M37" s="283"/>
      <c r="N37" s="381"/>
      <c r="O37" s="382"/>
      <c r="P37" s="382"/>
      <c r="Q37" s="383"/>
      <c r="R37" s="376"/>
      <c r="S37" s="281"/>
      <c r="T37" s="282"/>
      <c r="U37" s="282"/>
      <c r="V37" s="283"/>
      <c r="W37" s="66"/>
      <c r="X37" s="191"/>
    </row>
    <row r="38" spans="1:24" ht="15" customHeight="1" x14ac:dyDescent="0.2">
      <c r="A38" s="154"/>
      <c r="B38" s="173" t="s">
        <v>36</v>
      </c>
      <c r="C38" s="346"/>
      <c r="D38" s="358"/>
      <c r="E38" s="359"/>
      <c r="F38" s="350"/>
      <c r="G38" s="351"/>
      <c r="H38" s="192" t="s">
        <v>39</v>
      </c>
      <c r="I38" s="193"/>
      <c r="J38" s="194"/>
      <c r="K38" s="304"/>
      <c r="L38" s="304"/>
      <c r="M38" s="283"/>
      <c r="N38" s="381"/>
      <c r="O38" s="382"/>
      <c r="P38" s="382"/>
      <c r="Q38" s="383"/>
      <c r="R38" s="376"/>
      <c r="S38" s="281"/>
      <c r="T38" s="282"/>
      <c r="U38" s="282"/>
      <c r="V38" s="283"/>
      <c r="W38" s="66"/>
      <c r="X38" s="194"/>
    </row>
    <row r="39" spans="1:24" ht="15" customHeight="1" x14ac:dyDescent="0.2">
      <c r="A39" s="154"/>
      <c r="B39" s="176"/>
      <c r="C39" s="346"/>
      <c r="D39" s="358"/>
      <c r="E39" s="359"/>
      <c r="F39" s="350"/>
      <c r="G39" s="351"/>
      <c r="H39" s="195" t="s">
        <v>40</v>
      </c>
      <c r="I39" s="196"/>
      <c r="J39" s="197"/>
      <c r="K39" s="304"/>
      <c r="L39" s="304"/>
      <c r="M39" s="283"/>
      <c r="N39" s="381"/>
      <c r="O39" s="382"/>
      <c r="P39" s="382"/>
      <c r="Q39" s="383"/>
      <c r="R39" s="376"/>
      <c r="S39" s="281"/>
      <c r="T39" s="282"/>
      <c r="U39" s="282"/>
      <c r="V39" s="283"/>
      <c r="W39" s="66"/>
      <c r="X39" s="197"/>
    </row>
    <row r="40" spans="1:24" ht="15" customHeight="1" thickBot="1" x14ac:dyDescent="0.25">
      <c r="A40" s="154"/>
      <c r="B40" s="173"/>
      <c r="C40" s="347"/>
      <c r="D40" s="360"/>
      <c r="E40" s="361"/>
      <c r="F40" s="352"/>
      <c r="G40" s="353"/>
      <c r="H40" s="198"/>
      <c r="I40" s="199"/>
      <c r="J40" s="200"/>
      <c r="K40" s="305"/>
      <c r="L40" s="305"/>
      <c r="M40" s="286"/>
      <c r="N40" s="384"/>
      <c r="O40" s="385"/>
      <c r="P40" s="385"/>
      <c r="Q40" s="386"/>
      <c r="R40" s="377"/>
      <c r="S40" s="284"/>
      <c r="T40" s="285"/>
      <c r="U40" s="285"/>
      <c r="V40" s="286"/>
      <c r="W40" s="66"/>
      <c r="X40" s="200"/>
    </row>
    <row r="41" spans="1:24" ht="15" customHeight="1" x14ac:dyDescent="0.2">
      <c r="A41" s="154"/>
      <c r="B41" s="171" t="s">
        <v>35</v>
      </c>
      <c r="C41" s="345" t="str">
        <f>IF((OR(STAOGR_NATGEF!$A$9=1,STAOGR_NATGEF!$A$23=1)),"Bitte Standortsgruppe und Naturgefahr wählen",CONCATENATE(VLOOKUP(STAOGR_NATGEF!$A$9,Staotyp_minimal!$A$3:$I$9,9,FALSE),"
",VLOOKUP(STAOGR_NATGEF!$A$23,Natgef_minimal!$A$3:$I$18,9,FALSE)))</f>
        <v xml:space="preserve">Pro ha mind. 1 Trupp (2 – 5 a, Ø alle 100 m) oder Deckungsgrad mind. 3%
Mischung zielgerecht
</v>
      </c>
      <c r="D41" s="356" t="str">
        <f>IF((OR(STAOGR_NATGEF!$A$9=1,STAOGR_NATGEF!$A$23=1)),"Bitte Standortsgruppe und Naturgefahr wählen",CONCATENATE(VLOOKUP(STAOGR_NATGEF!$A$9,Staotyp_ideal!$A$3:$I$9,9,FALSE),"
",VLOOKUP(STAOGR_NATGEF!$A$23,Natgef_ideal!$A$3:$I$18,9,FALSE)))</f>
        <v xml:space="preserve">Pro ha mind. 2 Trupp (2 – 5 a, Ø alle 75 m) oder Deckungsgrad mind. 7%
Mischung zielgerecht
</v>
      </c>
      <c r="E41" s="357"/>
      <c r="F41" s="348" t="s">
        <v>495</v>
      </c>
      <c r="G41" s="349"/>
      <c r="H41" s="186"/>
      <c r="I41" s="187"/>
      <c r="J41" s="188"/>
      <c r="K41" s="303" t="s">
        <v>502</v>
      </c>
      <c r="L41" s="303" t="s">
        <v>535</v>
      </c>
      <c r="M41" s="280"/>
      <c r="N41" s="378"/>
      <c r="O41" s="379"/>
      <c r="P41" s="379"/>
      <c r="Q41" s="380"/>
      <c r="R41" s="375"/>
      <c r="S41" s="278"/>
      <c r="T41" s="279"/>
      <c r="U41" s="279"/>
      <c r="V41" s="280"/>
      <c r="W41" s="66"/>
      <c r="X41" s="188"/>
    </row>
    <row r="42" spans="1:24" ht="15" customHeight="1" x14ac:dyDescent="0.2">
      <c r="A42" s="154"/>
      <c r="B42" s="176" t="s">
        <v>8</v>
      </c>
      <c r="C42" s="346"/>
      <c r="D42" s="358"/>
      <c r="E42" s="359"/>
      <c r="F42" s="350"/>
      <c r="G42" s="351"/>
      <c r="H42" s="189"/>
      <c r="I42" s="190"/>
      <c r="J42" s="191"/>
      <c r="K42" s="304"/>
      <c r="L42" s="304"/>
      <c r="M42" s="283"/>
      <c r="N42" s="381"/>
      <c r="O42" s="382"/>
      <c r="P42" s="382"/>
      <c r="Q42" s="383"/>
      <c r="R42" s="376"/>
      <c r="S42" s="281"/>
      <c r="T42" s="282"/>
      <c r="U42" s="282"/>
      <c r="V42" s="283"/>
      <c r="W42" s="66"/>
      <c r="X42" s="191"/>
    </row>
    <row r="43" spans="1:24" ht="15" customHeight="1" x14ac:dyDescent="0.2">
      <c r="A43" s="154"/>
      <c r="B43" s="390" t="s">
        <v>9</v>
      </c>
      <c r="C43" s="346"/>
      <c r="D43" s="358"/>
      <c r="E43" s="359"/>
      <c r="F43" s="350"/>
      <c r="G43" s="351"/>
      <c r="H43" s="192"/>
      <c r="I43" s="193"/>
      <c r="J43" s="194"/>
      <c r="K43" s="304"/>
      <c r="L43" s="304"/>
      <c r="M43" s="283"/>
      <c r="N43" s="381"/>
      <c r="O43" s="382"/>
      <c r="P43" s="382"/>
      <c r="Q43" s="383"/>
      <c r="R43" s="376"/>
      <c r="S43" s="281"/>
      <c r="T43" s="282"/>
      <c r="U43" s="282"/>
      <c r="V43" s="283"/>
      <c r="W43" s="66"/>
      <c r="X43" s="194"/>
    </row>
    <row r="44" spans="1:24" ht="15" customHeight="1" x14ac:dyDescent="0.2">
      <c r="A44" s="154"/>
      <c r="B44" s="391"/>
      <c r="C44" s="346"/>
      <c r="D44" s="358"/>
      <c r="E44" s="359"/>
      <c r="F44" s="350"/>
      <c r="G44" s="351"/>
      <c r="H44" s="195"/>
      <c r="I44" s="196"/>
      <c r="J44" s="197"/>
      <c r="K44" s="304"/>
      <c r="L44" s="304"/>
      <c r="M44" s="283"/>
      <c r="N44" s="381"/>
      <c r="O44" s="382"/>
      <c r="P44" s="382"/>
      <c r="Q44" s="383"/>
      <c r="R44" s="376"/>
      <c r="S44" s="281"/>
      <c r="T44" s="282"/>
      <c r="U44" s="282"/>
      <c r="V44" s="283"/>
      <c r="W44" s="66"/>
      <c r="X44" s="197"/>
    </row>
    <row r="45" spans="1:24" ht="15" customHeight="1" thickBot="1" x14ac:dyDescent="0.25">
      <c r="A45" s="154"/>
      <c r="B45" s="153"/>
      <c r="C45" s="347"/>
      <c r="D45" s="360"/>
      <c r="E45" s="361"/>
      <c r="F45" s="352"/>
      <c r="G45" s="353"/>
      <c r="H45" s="201"/>
      <c r="I45" s="202"/>
      <c r="J45" s="200"/>
      <c r="K45" s="305"/>
      <c r="L45" s="305"/>
      <c r="M45" s="286"/>
      <c r="N45" s="384"/>
      <c r="O45" s="385"/>
      <c r="P45" s="385"/>
      <c r="Q45" s="386"/>
      <c r="R45" s="377"/>
      <c r="S45" s="284"/>
      <c r="T45" s="285"/>
      <c r="U45" s="285"/>
      <c r="V45" s="286"/>
      <c r="W45" s="66"/>
      <c r="X45" s="200"/>
    </row>
    <row r="46" spans="1:24" ht="11.25" customHeight="1" thickBot="1" x14ac:dyDescent="0.25">
      <c r="A46" s="154"/>
      <c r="B46" s="235"/>
      <c r="C46" s="235"/>
      <c r="D46" s="178"/>
      <c r="E46" s="178"/>
      <c r="F46" s="178"/>
      <c r="G46" s="179"/>
      <c r="H46" s="180"/>
      <c r="I46" s="180"/>
      <c r="J46" s="180"/>
      <c r="K46" s="237"/>
      <c r="L46" s="180"/>
      <c r="M46" s="180"/>
      <c r="N46" s="181"/>
      <c r="O46" s="182"/>
      <c r="P46" s="182"/>
      <c r="Q46" s="182"/>
      <c r="R46" s="183"/>
      <c r="S46" s="183"/>
      <c r="T46" s="183"/>
      <c r="U46" s="183"/>
      <c r="V46" s="183"/>
    </row>
    <row r="47" spans="1:24" ht="12.75" customHeight="1" x14ac:dyDescent="0.25">
      <c r="A47" s="154"/>
      <c r="B47" s="242" t="s">
        <v>484</v>
      </c>
      <c r="C47" s="241"/>
      <c r="D47" s="241"/>
      <c r="E47" s="241"/>
      <c r="F47" s="241"/>
      <c r="G47" s="241"/>
      <c r="H47" s="241"/>
      <c r="I47" s="241"/>
      <c r="J47" s="241"/>
      <c r="K47" s="241"/>
      <c r="L47" s="241"/>
      <c r="M47" s="241"/>
      <c r="N47" s="241"/>
      <c r="O47" s="241"/>
      <c r="P47" s="241"/>
      <c r="Q47" s="241"/>
      <c r="R47" s="241"/>
      <c r="S47" s="241"/>
      <c r="T47" s="241"/>
      <c r="U47" s="241"/>
      <c r="V47" s="243"/>
      <c r="W47" s="66"/>
    </row>
    <row r="48" spans="1:24" ht="12.75" customHeight="1" x14ac:dyDescent="0.2">
      <c r="A48" s="154"/>
      <c r="B48" s="272"/>
      <c r="C48" s="273"/>
      <c r="D48" s="273"/>
      <c r="E48" s="273"/>
      <c r="F48" s="273"/>
      <c r="G48" s="273"/>
      <c r="H48" s="273"/>
      <c r="I48" s="273"/>
      <c r="J48" s="273"/>
      <c r="K48" s="273"/>
      <c r="L48" s="273"/>
      <c r="M48" s="273"/>
      <c r="N48" s="273"/>
      <c r="O48" s="273"/>
      <c r="P48" s="273"/>
      <c r="Q48" s="273"/>
      <c r="R48" s="273"/>
      <c r="S48" s="273"/>
      <c r="T48" s="273"/>
      <c r="U48" s="273"/>
      <c r="V48" s="274"/>
      <c r="W48" s="66"/>
    </row>
    <row r="49" spans="1:23" s="13" customFormat="1" ht="18.75" customHeight="1" x14ac:dyDescent="0.2">
      <c r="A49" s="184"/>
      <c r="B49" s="272"/>
      <c r="C49" s="273"/>
      <c r="D49" s="273"/>
      <c r="E49" s="273"/>
      <c r="F49" s="273"/>
      <c r="G49" s="273"/>
      <c r="H49" s="273"/>
      <c r="I49" s="273"/>
      <c r="J49" s="273"/>
      <c r="K49" s="273"/>
      <c r="L49" s="273"/>
      <c r="M49" s="273"/>
      <c r="N49" s="273"/>
      <c r="O49" s="273"/>
      <c r="P49" s="273"/>
      <c r="Q49" s="273"/>
      <c r="R49" s="273"/>
      <c r="S49" s="273"/>
      <c r="T49" s="273"/>
      <c r="U49" s="273"/>
      <c r="V49" s="274"/>
      <c r="W49" s="66"/>
    </row>
    <row r="50" spans="1:23" x14ac:dyDescent="0.2">
      <c r="B50" s="272"/>
      <c r="C50" s="273"/>
      <c r="D50" s="273"/>
      <c r="E50" s="273"/>
      <c r="F50" s="273"/>
      <c r="G50" s="273"/>
      <c r="H50" s="273"/>
      <c r="I50" s="273"/>
      <c r="J50" s="273"/>
      <c r="K50" s="273"/>
      <c r="L50" s="273"/>
      <c r="M50" s="273"/>
      <c r="N50" s="273"/>
      <c r="O50" s="273"/>
      <c r="P50" s="273"/>
      <c r="Q50" s="273"/>
      <c r="R50" s="273"/>
      <c r="S50" s="273"/>
      <c r="T50" s="273"/>
      <c r="U50" s="273"/>
      <c r="V50" s="274"/>
      <c r="W50" s="66"/>
    </row>
    <row r="51" spans="1:23" x14ac:dyDescent="0.2">
      <c r="B51" s="272"/>
      <c r="C51" s="273"/>
      <c r="D51" s="273"/>
      <c r="E51" s="273"/>
      <c r="F51" s="273"/>
      <c r="G51" s="273"/>
      <c r="H51" s="273"/>
      <c r="I51" s="273"/>
      <c r="J51" s="273"/>
      <c r="K51" s="273"/>
      <c r="L51" s="273"/>
      <c r="M51" s="273"/>
      <c r="N51" s="273"/>
      <c r="O51" s="273"/>
      <c r="P51" s="273"/>
      <c r="Q51" s="273"/>
      <c r="R51" s="273"/>
      <c r="S51" s="273"/>
      <c r="T51" s="273"/>
      <c r="U51" s="273"/>
      <c r="V51" s="274"/>
      <c r="W51" s="66"/>
    </row>
    <row r="52" spans="1:23" ht="13.5" thickBot="1" x14ac:dyDescent="0.25">
      <c r="B52" s="275"/>
      <c r="C52" s="276"/>
      <c r="D52" s="276"/>
      <c r="E52" s="276"/>
      <c r="F52" s="276"/>
      <c r="G52" s="276"/>
      <c r="H52" s="276"/>
      <c r="I52" s="276"/>
      <c r="J52" s="276"/>
      <c r="K52" s="276"/>
      <c r="L52" s="276"/>
      <c r="M52" s="276"/>
      <c r="N52" s="276"/>
      <c r="O52" s="276"/>
      <c r="P52" s="276"/>
      <c r="Q52" s="276"/>
      <c r="R52" s="276"/>
      <c r="S52" s="276"/>
      <c r="T52" s="276"/>
      <c r="U52" s="276"/>
      <c r="V52" s="277"/>
      <c r="W52" s="66"/>
    </row>
    <row r="53" spans="1:23" x14ac:dyDescent="0.2">
      <c r="B53" s="149"/>
      <c r="W53" s="66"/>
    </row>
    <row r="54" spans="1:23" x14ac:dyDescent="0.2">
      <c r="W54" s="66"/>
    </row>
    <row r="55" spans="1:23" x14ac:dyDescent="0.2">
      <c r="W55" s="66"/>
    </row>
  </sheetData>
  <sheetProtection formatCells="0" selectLockedCells="1" autoFilter="0"/>
  <protectedRanges>
    <protectedRange sqref="F49" name="Bemerkung"/>
    <protectedRange sqref="V49 C49:D49" name="Dokumentation"/>
    <protectedRange sqref="E5:U5 E6:Q6" name="STAOTYP_NATGEF"/>
    <protectedRange sqref="F11:G45" name="Zustand"/>
    <protectedRange sqref="G4 Q4" name="Name_1"/>
    <protectedRange sqref="R6" name="STAOTYP_NATGEF_2"/>
    <protectedRange sqref="V36:V45 S25:U25 S27:U30 S11:V20 U35:U45 S36:T45" name="Vollzugskontrolle_2"/>
    <protectedRange sqref="T31:T35 T21:U24 T26:U26 U31:U34" name="Massnahmen_3"/>
    <protectedRange sqref="S26" name="Rahmenbed_1_2"/>
    <protectedRange sqref="S31" name="Rahmenbed_2_2"/>
    <protectedRange sqref="S22:S24 S34:S35" name="Rahmenbed_4_2"/>
    <protectedRange sqref="S32:S33" name="Rahmenbed_7_2"/>
    <protectedRange sqref="Q20 Q11:Q18 Q26:Q45 O26:P34 N27:N30 N36:P45 N11:P20" name="Ausführungsziele_1"/>
    <protectedRange sqref="Q21:Q25 O21:P24" name="Massnahmen_4"/>
    <protectedRange sqref="N26" name="Rahmenbed_1_3"/>
    <protectedRange sqref="N31" name="Rahmenbed_2_3"/>
    <protectedRange sqref="N21" name="Rahmenbed_3_1"/>
    <protectedRange sqref="N22:N24" name="Rahmenbed_4_3"/>
    <protectedRange sqref="N32:N33" name="Rahmenbed_7_3"/>
    <protectedRange sqref="L11:M45" name="Massnahmen_1_1"/>
  </protectedRanges>
  <dataConsolidate/>
  <mergeCells count="82">
    <mergeCell ref="C36:C40"/>
    <mergeCell ref="D36:E40"/>
    <mergeCell ref="F36:G40"/>
    <mergeCell ref="B43:B44"/>
    <mergeCell ref="F41:G45"/>
    <mergeCell ref="C41:C45"/>
    <mergeCell ref="D41:E45"/>
    <mergeCell ref="R8:R10"/>
    <mergeCell ref="R11:R15"/>
    <mergeCell ref="R16:R20"/>
    <mergeCell ref="R21:R25"/>
    <mergeCell ref="R31:R35"/>
    <mergeCell ref="R26:R30"/>
    <mergeCell ref="K41:K45"/>
    <mergeCell ref="R41:R45"/>
    <mergeCell ref="S36:V40"/>
    <mergeCell ref="L41:M45"/>
    <mergeCell ref="N41:Q45"/>
    <mergeCell ref="N36:Q40"/>
    <mergeCell ref="R36:R40"/>
    <mergeCell ref="L36:M40"/>
    <mergeCell ref="K36:K40"/>
    <mergeCell ref="S41:V45"/>
    <mergeCell ref="N26:Q30"/>
    <mergeCell ref="N31:Q35"/>
    <mergeCell ref="K26:K30"/>
    <mergeCell ref="K31:K35"/>
    <mergeCell ref="C31:C35"/>
    <mergeCell ref="D21:E25"/>
    <mergeCell ref="D26:E30"/>
    <mergeCell ref="L26:M30"/>
    <mergeCell ref="L31:M35"/>
    <mergeCell ref="D31:E35"/>
    <mergeCell ref="L21:M25"/>
    <mergeCell ref="F21:G25"/>
    <mergeCell ref="F26:G30"/>
    <mergeCell ref="K21:K25"/>
    <mergeCell ref="C21:C25"/>
    <mergeCell ref="F31:G35"/>
    <mergeCell ref="F11:G15"/>
    <mergeCell ref="X9:X10"/>
    <mergeCell ref="C26:C30"/>
    <mergeCell ref="D11:E15"/>
    <mergeCell ref="N16:Q20"/>
    <mergeCell ref="N21:Q25"/>
    <mergeCell ref="K8:K10"/>
    <mergeCell ref="H8:J8"/>
    <mergeCell ref="D16:E20"/>
    <mergeCell ref="F16:G20"/>
    <mergeCell ref="K11:K15"/>
    <mergeCell ref="K16:K20"/>
    <mergeCell ref="C11:C15"/>
    <mergeCell ref="C16:C20"/>
    <mergeCell ref="I9:J9"/>
    <mergeCell ref="I10:J10"/>
    <mergeCell ref="L8:M10"/>
    <mergeCell ref="B8:B10"/>
    <mergeCell ref="F8:G10"/>
    <mergeCell ref="C3:I3"/>
    <mergeCell ref="C4:I4"/>
    <mergeCell ref="B5:C5"/>
    <mergeCell ref="B6:C6"/>
    <mergeCell ref="B7:M7"/>
    <mergeCell ref="L3:V3"/>
    <mergeCell ref="L4:V4"/>
    <mergeCell ref="N7:Q7"/>
    <mergeCell ref="B48:V52"/>
    <mergeCell ref="S26:V30"/>
    <mergeCell ref="S31:V35"/>
    <mergeCell ref="S16:V20"/>
    <mergeCell ref="R5:T5"/>
    <mergeCell ref="S11:V15"/>
    <mergeCell ref="S8:V10"/>
    <mergeCell ref="S6:V6"/>
    <mergeCell ref="S7:V7"/>
    <mergeCell ref="N8:Q10"/>
    <mergeCell ref="N11:Q15"/>
    <mergeCell ref="L11:M15"/>
    <mergeCell ref="S21:V25"/>
    <mergeCell ref="L16:M20"/>
    <mergeCell ref="D8:E10"/>
    <mergeCell ref="C8:C10"/>
  </mergeCells>
  <phoneticPr fontId="7" type="noConversion"/>
  <pageMargins left="0.78740157480314965" right="0.70866141732283472" top="0.23622047244094491" bottom="0.15748031496062992" header="0.19685039370078741" footer="0.19685039370078741"/>
  <pageSetup paperSize="8" scale="88" orientation="landscape" r:id="rId1"/>
  <headerFooter alignWithMargins="0">
    <oddFooter>&amp;L&amp;8&amp;D</oddFooter>
  </headerFooter>
  <ignoredErrors>
    <ignoredError sqref="C1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7" r:id="rId4" name="CBX47">
              <controlPr defaultSize="0" autoFill="0" autoLine="0" autoPict="0">
                <anchor moveWithCells="1">
                  <from>
                    <xdr:col>17</xdr:col>
                    <xdr:colOff>19050</xdr:colOff>
                    <xdr:row>11</xdr:row>
                    <xdr:rowOff>171450</xdr:rowOff>
                  </from>
                  <to>
                    <xdr:col>18</xdr:col>
                    <xdr:colOff>95250</xdr:colOff>
                    <xdr:row>13</xdr:row>
                    <xdr:rowOff>19050</xdr:rowOff>
                  </to>
                </anchor>
              </controlPr>
            </control>
          </mc:Choice>
        </mc:AlternateContent>
        <mc:AlternateContent xmlns:mc="http://schemas.openxmlformats.org/markup-compatibility/2006">
          <mc:Choice Requires="x14">
            <control shapeId="10290" r:id="rId5" name="CBX50">
              <controlPr defaultSize="0" autoFill="0" autoLine="0" autoPict="0">
                <anchor moveWithCells="1">
                  <from>
                    <xdr:col>17</xdr:col>
                    <xdr:colOff>19050</xdr:colOff>
                    <xdr:row>26</xdr:row>
                    <xdr:rowOff>171450</xdr:rowOff>
                  </from>
                  <to>
                    <xdr:col>18</xdr:col>
                    <xdr:colOff>95250</xdr:colOff>
                    <xdr:row>28</xdr:row>
                    <xdr:rowOff>19050</xdr:rowOff>
                  </to>
                </anchor>
              </controlPr>
            </control>
          </mc:Choice>
        </mc:AlternateContent>
        <mc:AlternateContent xmlns:mc="http://schemas.openxmlformats.org/markup-compatibility/2006">
          <mc:Choice Requires="x14">
            <control shapeId="10291" r:id="rId6" name="CBX51">
              <controlPr defaultSize="0" autoFill="0" autoLine="0" autoPict="0">
                <anchor moveWithCells="1">
                  <from>
                    <xdr:col>17</xdr:col>
                    <xdr:colOff>19050</xdr:colOff>
                    <xdr:row>31</xdr:row>
                    <xdr:rowOff>171450</xdr:rowOff>
                  </from>
                  <to>
                    <xdr:col>18</xdr:col>
                    <xdr:colOff>95250</xdr:colOff>
                    <xdr:row>33</xdr:row>
                    <xdr:rowOff>19050</xdr:rowOff>
                  </to>
                </anchor>
              </controlPr>
            </control>
          </mc:Choice>
        </mc:AlternateContent>
        <mc:AlternateContent xmlns:mc="http://schemas.openxmlformats.org/markup-compatibility/2006">
          <mc:Choice Requires="x14">
            <control shapeId="10292" r:id="rId7" name="CBX52">
              <controlPr defaultSize="0" autoFill="0" autoLine="0" autoPict="0">
                <anchor moveWithCells="1">
                  <from>
                    <xdr:col>17</xdr:col>
                    <xdr:colOff>19050</xdr:colOff>
                    <xdr:row>36</xdr:row>
                    <xdr:rowOff>180975</xdr:rowOff>
                  </from>
                  <to>
                    <xdr:col>18</xdr:col>
                    <xdr:colOff>95250</xdr:colOff>
                    <xdr:row>38</xdr:row>
                    <xdr:rowOff>19050</xdr:rowOff>
                  </to>
                </anchor>
              </controlPr>
            </control>
          </mc:Choice>
        </mc:AlternateContent>
        <mc:AlternateContent xmlns:mc="http://schemas.openxmlformats.org/markup-compatibility/2006">
          <mc:Choice Requires="x14">
            <control shapeId="10293" r:id="rId8" name="CBX53">
              <controlPr defaultSize="0" autoFill="0" autoLine="0" autoPict="0">
                <anchor moveWithCells="1">
                  <from>
                    <xdr:col>17</xdr:col>
                    <xdr:colOff>19050</xdr:colOff>
                    <xdr:row>41</xdr:row>
                    <xdr:rowOff>180975</xdr:rowOff>
                  </from>
                  <to>
                    <xdr:col>18</xdr:col>
                    <xdr:colOff>95250</xdr:colOff>
                    <xdr:row>43</xdr:row>
                    <xdr:rowOff>19050</xdr:rowOff>
                  </to>
                </anchor>
              </controlPr>
            </control>
          </mc:Choice>
        </mc:AlternateContent>
        <mc:AlternateContent xmlns:mc="http://schemas.openxmlformats.org/markup-compatibility/2006">
          <mc:Choice Requires="x14">
            <control shapeId="10302" r:id="rId9" name="CBX62">
              <controlPr defaultSize="0" autoFill="0" autoLine="0" autoPict="0">
                <anchor moveWithCells="1">
                  <from>
                    <xdr:col>17</xdr:col>
                    <xdr:colOff>19050</xdr:colOff>
                    <xdr:row>16</xdr:row>
                    <xdr:rowOff>171450</xdr:rowOff>
                  </from>
                  <to>
                    <xdr:col>18</xdr:col>
                    <xdr:colOff>95250</xdr:colOff>
                    <xdr:row>18</xdr:row>
                    <xdr:rowOff>9525</xdr:rowOff>
                  </to>
                </anchor>
              </controlPr>
            </control>
          </mc:Choice>
        </mc:AlternateContent>
        <mc:AlternateContent xmlns:mc="http://schemas.openxmlformats.org/markup-compatibility/2006">
          <mc:Choice Requires="x14">
            <control shapeId="10303" r:id="rId10" name="CBX63">
              <controlPr defaultSize="0" autoFill="0" autoLine="0" autoPict="0">
                <anchor moveWithCells="1">
                  <from>
                    <xdr:col>17</xdr:col>
                    <xdr:colOff>19050</xdr:colOff>
                    <xdr:row>21</xdr:row>
                    <xdr:rowOff>171450</xdr:rowOff>
                  </from>
                  <to>
                    <xdr:col>18</xdr:col>
                    <xdr:colOff>95250</xdr:colOff>
                    <xdr:row>23</xdr:row>
                    <xdr:rowOff>9525</xdr:rowOff>
                  </to>
                </anchor>
              </controlPr>
            </control>
          </mc:Choice>
        </mc:AlternateContent>
        <mc:AlternateContent xmlns:mc="http://schemas.openxmlformats.org/markup-compatibility/2006">
          <mc:Choice Requires="x14">
            <control shapeId="10361" r:id="rId11" name="Drop Down 121">
              <controlPr defaultSize="0" autoLine="0" autoPict="0">
                <anchor moveWithCells="1">
                  <from>
                    <xdr:col>3</xdr:col>
                    <xdr:colOff>0</xdr:colOff>
                    <xdr:row>4</xdr:row>
                    <xdr:rowOff>38100</xdr:rowOff>
                  </from>
                  <to>
                    <xdr:col>15</xdr:col>
                    <xdr:colOff>447675</xdr:colOff>
                    <xdr:row>4</xdr:row>
                    <xdr:rowOff>238125</xdr:rowOff>
                  </to>
                </anchor>
              </controlPr>
            </control>
          </mc:Choice>
        </mc:AlternateContent>
        <mc:AlternateContent xmlns:mc="http://schemas.openxmlformats.org/markup-compatibility/2006">
          <mc:Choice Requires="x14">
            <control shapeId="74214" r:id="rId12" name="Button 6630">
              <controlPr defaultSize="0" print="0" autoFill="0" autoPict="0" macro="[0]!VorlagePfeile">
                <anchor moveWithCells="1" sizeWithCells="1">
                  <from>
                    <xdr:col>6</xdr:col>
                    <xdr:colOff>1038225</xdr:colOff>
                    <xdr:row>6</xdr:row>
                    <xdr:rowOff>9525</xdr:rowOff>
                  </from>
                  <to>
                    <xdr:col>11</xdr:col>
                    <xdr:colOff>171450</xdr:colOff>
                    <xdr:row>7</xdr:row>
                    <xdr:rowOff>9525</xdr:rowOff>
                  </to>
                </anchor>
              </controlPr>
            </control>
          </mc:Choice>
        </mc:AlternateContent>
        <mc:AlternateContent xmlns:mc="http://schemas.openxmlformats.org/markup-compatibility/2006">
          <mc:Choice Requires="x14">
            <control shapeId="113845" r:id="rId13" name="CBX47">
              <controlPr defaultSize="0" autoFill="0" autoLine="0" autoPict="0">
                <anchor moveWithCells="1">
                  <from>
                    <xdr:col>17</xdr:col>
                    <xdr:colOff>19050</xdr:colOff>
                    <xdr:row>11</xdr:row>
                    <xdr:rowOff>171450</xdr:rowOff>
                  </from>
                  <to>
                    <xdr:col>18</xdr:col>
                    <xdr:colOff>95250</xdr:colOff>
                    <xdr:row>13</xdr:row>
                    <xdr:rowOff>19050</xdr:rowOff>
                  </to>
                </anchor>
              </controlPr>
            </control>
          </mc:Choice>
        </mc:AlternateContent>
        <mc:AlternateContent xmlns:mc="http://schemas.openxmlformats.org/markup-compatibility/2006">
          <mc:Choice Requires="x14">
            <control shapeId="113846" r:id="rId14" name="CBX50">
              <controlPr defaultSize="0" autoFill="0" autoLine="0" autoPict="0">
                <anchor moveWithCells="1">
                  <from>
                    <xdr:col>17</xdr:col>
                    <xdr:colOff>19050</xdr:colOff>
                    <xdr:row>26</xdr:row>
                    <xdr:rowOff>171450</xdr:rowOff>
                  </from>
                  <to>
                    <xdr:col>18</xdr:col>
                    <xdr:colOff>95250</xdr:colOff>
                    <xdr:row>28</xdr:row>
                    <xdr:rowOff>19050</xdr:rowOff>
                  </to>
                </anchor>
              </controlPr>
            </control>
          </mc:Choice>
        </mc:AlternateContent>
        <mc:AlternateContent xmlns:mc="http://schemas.openxmlformats.org/markup-compatibility/2006">
          <mc:Choice Requires="x14">
            <control shapeId="113847" r:id="rId15" name="CBX51">
              <controlPr defaultSize="0" autoFill="0" autoLine="0" autoPict="0">
                <anchor moveWithCells="1">
                  <from>
                    <xdr:col>17</xdr:col>
                    <xdr:colOff>19050</xdr:colOff>
                    <xdr:row>31</xdr:row>
                    <xdr:rowOff>171450</xdr:rowOff>
                  </from>
                  <to>
                    <xdr:col>18</xdr:col>
                    <xdr:colOff>95250</xdr:colOff>
                    <xdr:row>33</xdr:row>
                    <xdr:rowOff>19050</xdr:rowOff>
                  </to>
                </anchor>
              </controlPr>
            </control>
          </mc:Choice>
        </mc:AlternateContent>
        <mc:AlternateContent xmlns:mc="http://schemas.openxmlformats.org/markup-compatibility/2006">
          <mc:Choice Requires="x14">
            <control shapeId="113848" r:id="rId16" name="CBX52">
              <controlPr defaultSize="0" autoFill="0" autoLine="0" autoPict="0">
                <anchor moveWithCells="1">
                  <from>
                    <xdr:col>17</xdr:col>
                    <xdr:colOff>19050</xdr:colOff>
                    <xdr:row>36</xdr:row>
                    <xdr:rowOff>180975</xdr:rowOff>
                  </from>
                  <to>
                    <xdr:col>18</xdr:col>
                    <xdr:colOff>95250</xdr:colOff>
                    <xdr:row>38</xdr:row>
                    <xdr:rowOff>19050</xdr:rowOff>
                  </to>
                </anchor>
              </controlPr>
            </control>
          </mc:Choice>
        </mc:AlternateContent>
        <mc:AlternateContent xmlns:mc="http://schemas.openxmlformats.org/markup-compatibility/2006">
          <mc:Choice Requires="x14">
            <control shapeId="113849" r:id="rId17" name="CBX53">
              <controlPr defaultSize="0" autoFill="0" autoLine="0" autoPict="0">
                <anchor moveWithCells="1">
                  <from>
                    <xdr:col>17</xdr:col>
                    <xdr:colOff>19050</xdr:colOff>
                    <xdr:row>41</xdr:row>
                    <xdr:rowOff>180975</xdr:rowOff>
                  </from>
                  <to>
                    <xdr:col>18</xdr:col>
                    <xdr:colOff>95250</xdr:colOff>
                    <xdr:row>43</xdr:row>
                    <xdr:rowOff>19050</xdr:rowOff>
                  </to>
                </anchor>
              </controlPr>
            </control>
          </mc:Choice>
        </mc:AlternateContent>
        <mc:AlternateContent xmlns:mc="http://schemas.openxmlformats.org/markup-compatibility/2006">
          <mc:Choice Requires="x14">
            <control shapeId="113850" r:id="rId18" name="CBX62">
              <controlPr defaultSize="0" autoFill="0" autoLine="0" autoPict="0">
                <anchor moveWithCells="1">
                  <from>
                    <xdr:col>17</xdr:col>
                    <xdr:colOff>19050</xdr:colOff>
                    <xdr:row>16</xdr:row>
                    <xdr:rowOff>171450</xdr:rowOff>
                  </from>
                  <to>
                    <xdr:col>18</xdr:col>
                    <xdr:colOff>95250</xdr:colOff>
                    <xdr:row>18</xdr:row>
                    <xdr:rowOff>9525</xdr:rowOff>
                  </to>
                </anchor>
              </controlPr>
            </control>
          </mc:Choice>
        </mc:AlternateContent>
        <mc:AlternateContent xmlns:mc="http://schemas.openxmlformats.org/markup-compatibility/2006">
          <mc:Choice Requires="x14">
            <control shapeId="113851" r:id="rId19" name="CBX63">
              <controlPr defaultSize="0" autoFill="0" autoLine="0" autoPict="0">
                <anchor moveWithCells="1">
                  <from>
                    <xdr:col>17</xdr:col>
                    <xdr:colOff>19050</xdr:colOff>
                    <xdr:row>21</xdr:row>
                    <xdr:rowOff>171450</xdr:rowOff>
                  </from>
                  <to>
                    <xdr:col>18</xdr:col>
                    <xdr:colOff>95250</xdr:colOff>
                    <xdr:row>23</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18"/>
  <sheetViews>
    <sheetView topLeftCell="A13" zoomScaleNormal="100" workbookViewId="0">
      <selection activeCell="D29" sqref="D29"/>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8" x14ac:dyDescent="0.2">
      <c r="A1" s="2" t="s">
        <v>160</v>
      </c>
    </row>
    <row r="2" spans="1:9" s="5" customFormat="1" x14ac:dyDescent="0.2">
      <c r="A2" s="4" t="s">
        <v>176</v>
      </c>
      <c r="B2" s="4" t="s">
        <v>43</v>
      </c>
      <c r="C2" s="4" t="s">
        <v>44</v>
      </c>
      <c r="D2" s="4" t="s">
        <v>45</v>
      </c>
      <c r="E2" s="4" t="s">
        <v>46</v>
      </c>
      <c r="F2" s="4" t="s">
        <v>47</v>
      </c>
      <c r="G2" s="4" t="s">
        <v>48</v>
      </c>
      <c r="H2" s="4" t="s">
        <v>49</v>
      </c>
      <c r="I2" s="4" t="s">
        <v>50</v>
      </c>
    </row>
    <row r="3" spans="1:9" ht="25.5" x14ac:dyDescent="0.2">
      <c r="A3" s="6">
        <v>2</v>
      </c>
      <c r="B3" s="6" t="s">
        <v>314</v>
      </c>
      <c r="C3" s="6"/>
      <c r="D3" s="6"/>
      <c r="E3" s="6"/>
      <c r="F3" s="6" t="s">
        <v>149</v>
      </c>
      <c r="G3" s="6"/>
      <c r="H3" s="6"/>
      <c r="I3" s="6"/>
    </row>
    <row r="4" spans="1:9" ht="153" x14ac:dyDescent="0.2">
      <c r="A4" s="6">
        <v>3</v>
      </c>
      <c r="B4" s="6" t="s">
        <v>315</v>
      </c>
      <c r="C4" s="6"/>
      <c r="D4" s="6" t="s">
        <v>150</v>
      </c>
      <c r="E4" s="6" t="s">
        <v>161</v>
      </c>
      <c r="F4" s="6"/>
      <c r="G4" s="6"/>
      <c r="H4" s="6"/>
      <c r="I4" s="6"/>
    </row>
    <row r="5" spans="1:9" ht="127.5" x14ac:dyDescent="0.2">
      <c r="A5" s="6">
        <v>4</v>
      </c>
      <c r="B5" s="6" t="s">
        <v>316</v>
      </c>
      <c r="C5" s="6"/>
      <c r="D5" s="6" t="s">
        <v>150</v>
      </c>
      <c r="E5" s="6" t="s">
        <v>162</v>
      </c>
      <c r="F5" s="6"/>
      <c r="G5" s="6"/>
      <c r="H5" s="6"/>
      <c r="I5" s="6"/>
    </row>
    <row r="6" spans="1:9" ht="127.5" x14ac:dyDescent="0.2">
      <c r="A6" s="6">
        <v>5</v>
      </c>
      <c r="B6" s="6" t="s">
        <v>317</v>
      </c>
      <c r="C6" s="6"/>
      <c r="D6" s="6" t="s">
        <v>150</v>
      </c>
      <c r="E6" s="6" t="s">
        <v>163</v>
      </c>
      <c r="F6" s="6"/>
      <c r="G6" s="6"/>
      <c r="H6" s="6"/>
      <c r="I6" s="6"/>
    </row>
    <row r="7" spans="1:9" ht="89.25" x14ac:dyDescent="0.2">
      <c r="A7" s="6">
        <v>6</v>
      </c>
      <c r="B7" s="6" t="s">
        <v>318</v>
      </c>
      <c r="C7" s="6"/>
      <c r="D7" s="6" t="s">
        <v>164</v>
      </c>
      <c r="E7" s="6" t="s">
        <v>165</v>
      </c>
      <c r="F7" s="6"/>
      <c r="G7" s="6"/>
      <c r="H7" s="6"/>
      <c r="I7" s="6"/>
    </row>
    <row r="8" spans="1:9" ht="76.5" x14ac:dyDescent="0.2">
      <c r="A8" s="6">
        <v>7</v>
      </c>
      <c r="B8" s="6" t="s">
        <v>319</v>
      </c>
      <c r="C8" s="6"/>
      <c r="D8" s="6"/>
      <c r="E8" s="6" t="s">
        <v>166</v>
      </c>
      <c r="F8" s="6" t="s">
        <v>167</v>
      </c>
      <c r="G8" s="6"/>
      <c r="H8" s="6"/>
      <c r="I8" s="6"/>
    </row>
    <row r="9" spans="1:9" ht="25.5" x14ac:dyDescent="0.2">
      <c r="A9" s="6">
        <v>8</v>
      </c>
      <c r="B9" s="6" t="s">
        <v>320</v>
      </c>
      <c r="C9" s="6"/>
      <c r="D9" s="6"/>
      <c r="E9" s="6" t="s">
        <v>159</v>
      </c>
      <c r="F9" s="6"/>
      <c r="G9" s="6"/>
      <c r="H9" s="6"/>
      <c r="I9" s="6"/>
    </row>
    <row r="10" spans="1:9" ht="25.5" x14ac:dyDescent="0.2">
      <c r="A10" s="6">
        <v>9</v>
      </c>
      <c r="B10" s="6" t="s">
        <v>321</v>
      </c>
      <c r="C10" s="6"/>
      <c r="D10" s="6"/>
      <c r="E10" s="6"/>
      <c r="F10" s="6"/>
      <c r="G10" s="6" t="s">
        <v>158</v>
      </c>
      <c r="H10" s="6" t="s">
        <v>158</v>
      </c>
      <c r="I10" s="6" t="s">
        <v>158</v>
      </c>
    </row>
    <row r="11" spans="1:9" ht="76.5" x14ac:dyDescent="0.2">
      <c r="A11" s="6">
        <v>10</v>
      </c>
      <c r="B11" s="6" t="s">
        <v>322</v>
      </c>
      <c r="C11" s="6"/>
      <c r="D11" s="6"/>
      <c r="E11" s="6" t="s">
        <v>20</v>
      </c>
      <c r="F11" s="6"/>
      <c r="G11" s="6"/>
      <c r="H11" s="6"/>
      <c r="I11" s="6"/>
    </row>
    <row r="12" spans="1:9" ht="76.5" x14ac:dyDescent="0.2">
      <c r="A12" s="6">
        <v>11</v>
      </c>
      <c r="B12" s="6" t="s">
        <v>323</v>
      </c>
      <c r="C12" s="6"/>
      <c r="D12" s="6"/>
      <c r="E12" s="6" t="s">
        <v>21</v>
      </c>
      <c r="F12" s="6"/>
      <c r="G12" s="6"/>
      <c r="H12" s="6"/>
      <c r="I12" s="6"/>
    </row>
    <row r="13" spans="1:9" ht="76.5" x14ac:dyDescent="0.2">
      <c r="A13" s="6">
        <v>12</v>
      </c>
      <c r="B13" s="6" t="s">
        <v>324</v>
      </c>
      <c r="C13" s="6"/>
      <c r="D13" s="6"/>
      <c r="E13" s="6" t="s">
        <v>22</v>
      </c>
      <c r="F13" s="6"/>
      <c r="G13" s="6"/>
      <c r="H13" s="6"/>
      <c r="I13" s="6"/>
    </row>
    <row r="14" spans="1:9" ht="76.5" x14ac:dyDescent="0.2">
      <c r="A14" s="6">
        <v>13</v>
      </c>
      <c r="B14" s="6" t="s">
        <v>325</v>
      </c>
      <c r="C14" s="6"/>
      <c r="D14" s="6"/>
      <c r="E14" s="6" t="s">
        <v>26</v>
      </c>
      <c r="F14" s="6"/>
      <c r="G14" s="6"/>
      <c r="H14" s="6"/>
      <c r="I14" s="6"/>
    </row>
    <row r="15" spans="1:9" ht="76.5" x14ac:dyDescent="0.2">
      <c r="A15" s="6">
        <v>14</v>
      </c>
      <c r="B15" s="6" t="s">
        <v>326</v>
      </c>
      <c r="C15" s="6"/>
      <c r="D15" s="6"/>
      <c r="E15" s="6" t="s">
        <v>24</v>
      </c>
      <c r="F15" s="6"/>
      <c r="G15" s="6"/>
      <c r="H15" s="6"/>
      <c r="I15" s="6"/>
    </row>
    <row r="16" spans="1:9" ht="76.5" x14ac:dyDescent="0.2">
      <c r="A16" s="6">
        <v>15</v>
      </c>
      <c r="B16" s="6" t="s">
        <v>327</v>
      </c>
      <c r="C16" s="6"/>
      <c r="D16" s="6"/>
      <c r="E16" s="6" t="s">
        <v>25</v>
      </c>
      <c r="F16" s="6"/>
      <c r="G16" s="6"/>
      <c r="H16" s="6"/>
      <c r="I16" s="6"/>
    </row>
    <row r="17" spans="1:9" ht="76.5" x14ac:dyDescent="0.2">
      <c r="A17" s="6">
        <v>16</v>
      </c>
      <c r="B17" s="6" t="s">
        <v>328</v>
      </c>
      <c r="C17" s="6"/>
      <c r="D17" s="6"/>
      <c r="E17" s="6" t="s">
        <v>27</v>
      </c>
      <c r="F17" s="6"/>
      <c r="G17" s="6"/>
      <c r="H17" s="6"/>
      <c r="I17" s="6"/>
    </row>
    <row r="18" spans="1:9" ht="38.25" x14ac:dyDescent="0.2">
      <c r="A18" s="6">
        <v>17</v>
      </c>
      <c r="B18" s="6" t="s">
        <v>303</v>
      </c>
      <c r="C18" s="6"/>
      <c r="D18" s="6"/>
      <c r="E18" s="6" t="s">
        <v>168</v>
      </c>
      <c r="F18" s="6"/>
      <c r="G18" s="6" t="s">
        <v>158</v>
      </c>
      <c r="H18" s="6" t="s">
        <v>158</v>
      </c>
      <c r="I18" s="6" t="s">
        <v>158</v>
      </c>
    </row>
  </sheetData>
  <phoneticPr fontId="7" type="noConversion"/>
  <pageMargins left="0.75" right="0.75" top="1" bottom="1" header="0.4921259845" footer="0.492125984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zoomScaleNormal="100" workbookViewId="0">
      <selection activeCell="B23" sqref="B23:E23"/>
    </sheetView>
  </sheetViews>
  <sheetFormatPr baseColWidth="10" defaultRowHeight="12.75" x14ac:dyDescent="0.2"/>
  <cols>
    <col min="1" max="1" width="14.140625" style="251" customWidth="1"/>
    <col min="2" max="2" width="16.7109375" style="251" customWidth="1"/>
    <col min="3" max="3" width="70.42578125" style="251" customWidth="1"/>
    <col min="4" max="4" width="11.5703125" style="251" customWidth="1"/>
    <col min="5" max="5" width="20.7109375" style="251" customWidth="1"/>
    <col min="6" max="7" width="5.7109375" style="260" customWidth="1"/>
    <col min="8" max="9" width="10.7109375" style="260" customWidth="1"/>
    <col min="10" max="10" width="7.7109375" style="251" customWidth="1"/>
    <col min="11" max="11" width="3.42578125" style="251" customWidth="1"/>
    <col min="12" max="12" width="33.42578125" style="251" customWidth="1"/>
    <col min="13" max="256" width="11.42578125" style="251"/>
    <col min="257" max="257" width="14.140625" style="251" customWidth="1"/>
    <col min="258" max="258" width="16.7109375" style="251" customWidth="1"/>
    <col min="259" max="259" width="70.42578125" style="251" customWidth="1"/>
    <col min="260" max="260" width="11.5703125" style="251" customWidth="1"/>
    <col min="261" max="261" width="20.7109375" style="251" customWidth="1"/>
    <col min="262" max="263" width="5.7109375" style="251" customWidth="1"/>
    <col min="264" max="265" width="10.7109375" style="251" customWidth="1"/>
    <col min="266" max="266" width="7.7109375" style="251" customWidth="1"/>
    <col min="267" max="267" width="3.42578125" style="251" customWidth="1"/>
    <col min="268" max="268" width="33.42578125" style="251" customWidth="1"/>
    <col min="269" max="512" width="11.42578125" style="251"/>
    <col min="513" max="513" width="14.140625" style="251" customWidth="1"/>
    <col min="514" max="514" width="16.7109375" style="251" customWidth="1"/>
    <col min="515" max="515" width="70.42578125" style="251" customWidth="1"/>
    <col min="516" max="516" width="11.5703125" style="251" customWidth="1"/>
    <col min="517" max="517" width="20.7109375" style="251" customWidth="1"/>
    <col min="518" max="519" width="5.7109375" style="251" customWidth="1"/>
    <col min="520" max="521" width="10.7109375" style="251" customWidth="1"/>
    <col min="522" max="522" width="7.7109375" style="251" customWidth="1"/>
    <col min="523" max="523" width="3.42578125" style="251" customWidth="1"/>
    <col min="524" max="524" width="33.42578125" style="251" customWidth="1"/>
    <col min="525" max="768" width="11.42578125" style="251"/>
    <col min="769" max="769" width="14.140625" style="251" customWidth="1"/>
    <col min="770" max="770" width="16.7109375" style="251" customWidth="1"/>
    <col min="771" max="771" width="70.42578125" style="251" customWidth="1"/>
    <col min="772" max="772" width="11.5703125" style="251" customWidth="1"/>
    <col min="773" max="773" width="20.7109375" style="251" customWidth="1"/>
    <col min="774" max="775" width="5.7109375" style="251" customWidth="1"/>
    <col min="776" max="777" width="10.7109375" style="251" customWidth="1"/>
    <col min="778" max="778" width="7.7109375" style="251" customWidth="1"/>
    <col min="779" max="779" width="3.42578125" style="251" customWidth="1"/>
    <col min="780" max="780" width="33.42578125" style="251" customWidth="1"/>
    <col min="781" max="1024" width="11.42578125" style="251"/>
    <col min="1025" max="1025" width="14.140625" style="251" customWidth="1"/>
    <col min="1026" max="1026" width="16.7109375" style="251" customWidth="1"/>
    <col min="1027" max="1027" width="70.42578125" style="251" customWidth="1"/>
    <col min="1028" max="1028" width="11.5703125" style="251" customWidth="1"/>
    <col min="1029" max="1029" width="20.7109375" style="251" customWidth="1"/>
    <col min="1030" max="1031" width="5.7109375" style="251" customWidth="1"/>
    <col min="1032" max="1033" width="10.7109375" style="251" customWidth="1"/>
    <col min="1034" max="1034" width="7.7109375" style="251" customWidth="1"/>
    <col min="1035" max="1035" width="3.42578125" style="251" customWidth="1"/>
    <col min="1036" max="1036" width="33.42578125" style="251" customWidth="1"/>
    <col min="1037" max="1280" width="11.42578125" style="251"/>
    <col min="1281" max="1281" width="14.140625" style="251" customWidth="1"/>
    <col min="1282" max="1282" width="16.7109375" style="251" customWidth="1"/>
    <col min="1283" max="1283" width="70.42578125" style="251" customWidth="1"/>
    <col min="1284" max="1284" width="11.5703125" style="251" customWidth="1"/>
    <col min="1285" max="1285" width="20.7109375" style="251" customWidth="1"/>
    <col min="1286" max="1287" width="5.7109375" style="251" customWidth="1"/>
    <col min="1288" max="1289" width="10.7109375" style="251" customWidth="1"/>
    <col min="1290" max="1290" width="7.7109375" style="251" customWidth="1"/>
    <col min="1291" max="1291" width="3.42578125" style="251" customWidth="1"/>
    <col min="1292" max="1292" width="33.42578125" style="251" customWidth="1"/>
    <col min="1293" max="1536" width="11.42578125" style="251"/>
    <col min="1537" max="1537" width="14.140625" style="251" customWidth="1"/>
    <col min="1538" max="1538" width="16.7109375" style="251" customWidth="1"/>
    <col min="1539" max="1539" width="70.42578125" style="251" customWidth="1"/>
    <col min="1540" max="1540" width="11.5703125" style="251" customWidth="1"/>
    <col min="1541" max="1541" width="20.7109375" style="251" customWidth="1"/>
    <col min="1542" max="1543" width="5.7109375" style="251" customWidth="1"/>
    <col min="1544" max="1545" width="10.7109375" style="251" customWidth="1"/>
    <col min="1546" max="1546" width="7.7109375" style="251" customWidth="1"/>
    <col min="1547" max="1547" width="3.42578125" style="251" customWidth="1"/>
    <col min="1548" max="1548" width="33.42578125" style="251" customWidth="1"/>
    <col min="1549" max="1792" width="11.42578125" style="251"/>
    <col min="1793" max="1793" width="14.140625" style="251" customWidth="1"/>
    <col min="1794" max="1794" width="16.7109375" style="251" customWidth="1"/>
    <col min="1795" max="1795" width="70.42578125" style="251" customWidth="1"/>
    <col min="1796" max="1796" width="11.5703125" style="251" customWidth="1"/>
    <col min="1797" max="1797" width="20.7109375" style="251" customWidth="1"/>
    <col min="1798" max="1799" width="5.7109375" style="251" customWidth="1"/>
    <col min="1800" max="1801" width="10.7109375" style="251" customWidth="1"/>
    <col min="1802" max="1802" width="7.7109375" style="251" customWidth="1"/>
    <col min="1803" max="1803" width="3.42578125" style="251" customWidth="1"/>
    <col min="1804" max="1804" width="33.42578125" style="251" customWidth="1"/>
    <col min="1805" max="2048" width="11.42578125" style="251"/>
    <col min="2049" max="2049" width="14.140625" style="251" customWidth="1"/>
    <col min="2050" max="2050" width="16.7109375" style="251" customWidth="1"/>
    <col min="2051" max="2051" width="70.42578125" style="251" customWidth="1"/>
    <col min="2052" max="2052" width="11.5703125" style="251" customWidth="1"/>
    <col min="2053" max="2053" width="20.7109375" style="251" customWidth="1"/>
    <col min="2054" max="2055" width="5.7109375" style="251" customWidth="1"/>
    <col min="2056" max="2057" width="10.7109375" style="251" customWidth="1"/>
    <col min="2058" max="2058" width="7.7109375" style="251" customWidth="1"/>
    <col min="2059" max="2059" width="3.42578125" style="251" customWidth="1"/>
    <col min="2060" max="2060" width="33.42578125" style="251" customWidth="1"/>
    <col min="2061" max="2304" width="11.42578125" style="251"/>
    <col min="2305" max="2305" width="14.140625" style="251" customWidth="1"/>
    <col min="2306" max="2306" width="16.7109375" style="251" customWidth="1"/>
    <col min="2307" max="2307" width="70.42578125" style="251" customWidth="1"/>
    <col min="2308" max="2308" width="11.5703125" style="251" customWidth="1"/>
    <col min="2309" max="2309" width="20.7109375" style="251" customWidth="1"/>
    <col min="2310" max="2311" width="5.7109375" style="251" customWidth="1"/>
    <col min="2312" max="2313" width="10.7109375" style="251" customWidth="1"/>
    <col min="2314" max="2314" width="7.7109375" style="251" customWidth="1"/>
    <col min="2315" max="2315" width="3.42578125" style="251" customWidth="1"/>
    <col min="2316" max="2316" width="33.42578125" style="251" customWidth="1"/>
    <col min="2317" max="2560" width="11.42578125" style="251"/>
    <col min="2561" max="2561" width="14.140625" style="251" customWidth="1"/>
    <col min="2562" max="2562" width="16.7109375" style="251" customWidth="1"/>
    <col min="2563" max="2563" width="70.42578125" style="251" customWidth="1"/>
    <col min="2564" max="2564" width="11.5703125" style="251" customWidth="1"/>
    <col min="2565" max="2565" width="20.7109375" style="251" customWidth="1"/>
    <col min="2566" max="2567" width="5.7109375" style="251" customWidth="1"/>
    <col min="2568" max="2569" width="10.7109375" style="251" customWidth="1"/>
    <col min="2570" max="2570" width="7.7109375" style="251" customWidth="1"/>
    <col min="2571" max="2571" width="3.42578125" style="251" customWidth="1"/>
    <col min="2572" max="2572" width="33.42578125" style="251" customWidth="1"/>
    <col min="2573" max="2816" width="11.42578125" style="251"/>
    <col min="2817" max="2817" width="14.140625" style="251" customWidth="1"/>
    <col min="2818" max="2818" width="16.7109375" style="251" customWidth="1"/>
    <col min="2819" max="2819" width="70.42578125" style="251" customWidth="1"/>
    <col min="2820" max="2820" width="11.5703125" style="251" customWidth="1"/>
    <col min="2821" max="2821" width="20.7109375" style="251" customWidth="1"/>
    <col min="2822" max="2823" width="5.7109375" style="251" customWidth="1"/>
    <col min="2824" max="2825" width="10.7109375" style="251" customWidth="1"/>
    <col min="2826" max="2826" width="7.7109375" style="251" customWidth="1"/>
    <col min="2827" max="2827" width="3.42578125" style="251" customWidth="1"/>
    <col min="2828" max="2828" width="33.42578125" style="251" customWidth="1"/>
    <col min="2829" max="3072" width="11.42578125" style="251"/>
    <col min="3073" max="3073" width="14.140625" style="251" customWidth="1"/>
    <col min="3074" max="3074" width="16.7109375" style="251" customWidth="1"/>
    <col min="3075" max="3075" width="70.42578125" style="251" customWidth="1"/>
    <col min="3076" max="3076" width="11.5703125" style="251" customWidth="1"/>
    <col min="3077" max="3077" width="20.7109375" style="251" customWidth="1"/>
    <col min="3078" max="3079" width="5.7109375" style="251" customWidth="1"/>
    <col min="3080" max="3081" width="10.7109375" style="251" customWidth="1"/>
    <col min="3082" max="3082" width="7.7109375" style="251" customWidth="1"/>
    <col min="3083" max="3083" width="3.42578125" style="251" customWidth="1"/>
    <col min="3084" max="3084" width="33.42578125" style="251" customWidth="1"/>
    <col min="3085" max="3328" width="11.42578125" style="251"/>
    <col min="3329" max="3329" width="14.140625" style="251" customWidth="1"/>
    <col min="3330" max="3330" width="16.7109375" style="251" customWidth="1"/>
    <col min="3331" max="3331" width="70.42578125" style="251" customWidth="1"/>
    <col min="3332" max="3332" width="11.5703125" style="251" customWidth="1"/>
    <col min="3333" max="3333" width="20.7109375" style="251" customWidth="1"/>
    <col min="3334" max="3335" width="5.7109375" style="251" customWidth="1"/>
    <col min="3336" max="3337" width="10.7109375" style="251" customWidth="1"/>
    <col min="3338" max="3338" width="7.7109375" style="251" customWidth="1"/>
    <col min="3339" max="3339" width="3.42578125" style="251" customWidth="1"/>
    <col min="3340" max="3340" width="33.42578125" style="251" customWidth="1"/>
    <col min="3341" max="3584" width="11.42578125" style="251"/>
    <col min="3585" max="3585" width="14.140625" style="251" customWidth="1"/>
    <col min="3586" max="3586" width="16.7109375" style="251" customWidth="1"/>
    <col min="3587" max="3587" width="70.42578125" style="251" customWidth="1"/>
    <col min="3588" max="3588" width="11.5703125" style="251" customWidth="1"/>
    <col min="3589" max="3589" width="20.7109375" style="251" customWidth="1"/>
    <col min="3590" max="3591" width="5.7109375" style="251" customWidth="1"/>
    <col min="3592" max="3593" width="10.7109375" style="251" customWidth="1"/>
    <col min="3594" max="3594" width="7.7109375" style="251" customWidth="1"/>
    <col min="3595" max="3595" width="3.42578125" style="251" customWidth="1"/>
    <col min="3596" max="3596" width="33.42578125" style="251" customWidth="1"/>
    <col min="3597" max="3840" width="11.42578125" style="251"/>
    <col min="3841" max="3841" width="14.140625" style="251" customWidth="1"/>
    <col min="3842" max="3842" width="16.7109375" style="251" customWidth="1"/>
    <col min="3843" max="3843" width="70.42578125" style="251" customWidth="1"/>
    <col min="3844" max="3844" width="11.5703125" style="251" customWidth="1"/>
    <col min="3845" max="3845" width="20.7109375" style="251" customWidth="1"/>
    <col min="3846" max="3847" width="5.7109375" style="251" customWidth="1"/>
    <col min="3848" max="3849" width="10.7109375" style="251" customWidth="1"/>
    <col min="3850" max="3850" width="7.7109375" style="251" customWidth="1"/>
    <col min="3851" max="3851" width="3.42578125" style="251" customWidth="1"/>
    <col min="3852" max="3852" width="33.42578125" style="251" customWidth="1"/>
    <col min="3853" max="4096" width="11.42578125" style="251"/>
    <col min="4097" max="4097" width="14.140625" style="251" customWidth="1"/>
    <col min="4098" max="4098" width="16.7109375" style="251" customWidth="1"/>
    <col min="4099" max="4099" width="70.42578125" style="251" customWidth="1"/>
    <col min="4100" max="4100" width="11.5703125" style="251" customWidth="1"/>
    <col min="4101" max="4101" width="20.7109375" style="251" customWidth="1"/>
    <col min="4102" max="4103" width="5.7109375" style="251" customWidth="1"/>
    <col min="4104" max="4105" width="10.7109375" style="251" customWidth="1"/>
    <col min="4106" max="4106" width="7.7109375" style="251" customWidth="1"/>
    <col min="4107" max="4107" width="3.42578125" style="251" customWidth="1"/>
    <col min="4108" max="4108" width="33.42578125" style="251" customWidth="1"/>
    <col min="4109" max="4352" width="11.42578125" style="251"/>
    <col min="4353" max="4353" width="14.140625" style="251" customWidth="1"/>
    <col min="4354" max="4354" width="16.7109375" style="251" customWidth="1"/>
    <col min="4355" max="4355" width="70.42578125" style="251" customWidth="1"/>
    <col min="4356" max="4356" width="11.5703125" style="251" customWidth="1"/>
    <col min="4357" max="4357" width="20.7109375" style="251" customWidth="1"/>
    <col min="4358" max="4359" width="5.7109375" style="251" customWidth="1"/>
    <col min="4360" max="4361" width="10.7109375" style="251" customWidth="1"/>
    <col min="4362" max="4362" width="7.7109375" style="251" customWidth="1"/>
    <col min="4363" max="4363" width="3.42578125" style="251" customWidth="1"/>
    <col min="4364" max="4364" width="33.42578125" style="251" customWidth="1"/>
    <col min="4365" max="4608" width="11.42578125" style="251"/>
    <col min="4609" max="4609" width="14.140625" style="251" customWidth="1"/>
    <col min="4610" max="4610" width="16.7109375" style="251" customWidth="1"/>
    <col min="4611" max="4611" width="70.42578125" style="251" customWidth="1"/>
    <col min="4612" max="4612" width="11.5703125" style="251" customWidth="1"/>
    <col min="4613" max="4613" width="20.7109375" style="251" customWidth="1"/>
    <col min="4614" max="4615" width="5.7109375" style="251" customWidth="1"/>
    <col min="4616" max="4617" width="10.7109375" style="251" customWidth="1"/>
    <col min="4618" max="4618" width="7.7109375" style="251" customWidth="1"/>
    <col min="4619" max="4619" width="3.42578125" style="251" customWidth="1"/>
    <col min="4620" max="4620" width="33.42578125" style="251" customWidth="1"/>
    <col min="4621" max="4864" width="11.42578125" style="251"/>
    <col min="4865" max="4865" width="14.140625" style="251" customWidth="1"/>
    <col min="4866" max="4866" width="16.7109375" style="251" customWidth="1"/>
    <col min="4867" max="4867" width="70.42578125" style="251" customWidth="1"/>
    <col min="4868" max="4868" width="11.5703125" style="251" customWidth="1"/>
    <col min="4869" max="4869" width="20.7109375" style="251" customWidth="1"/>
    <col min="4870" max="4871" width="5.7109375" style="251" customWidth="1"/>
    <col min="4872" max="4873" width="10.7109375" style="251" customWidth="1"/>
    <col min="4874" max="4874" width="7.7109375" style="251" customWidth="1"/>
    <col min="4875" max="4875" width="3.42578125" style="251" customWidth="1"/>
    <col min="4876" max="4876" width="33.42578125" style="251" customWidth="1"/>
    <col min="4877" max="5120" width="11.42578125" style="251"/>
    <col min="5121" max="5121" width="14.140625" style="251" customWidth="1"/>
    <col min="5122" max="5122" width="16.7109375" style="251" customWidth="1"/>
    <col min="5123" max="5123" width="70.42578125" style="251" customWidth="1"/>
    <col min="5124" max="5124" width="11.5703125" style="251" customWidth="1"/>
    <col min="5125" max="5125" width="20.7109375" style="251" customWidth="1"/>
    <col min="5126" max="5127" width="5.7109375" style="251" customWidth="1"/>
    <col min="5128" max="5129" width="10.7109375" style="251" customWidth="1"/>
    <col min="5130" max="5130" width="7.7109375" style="251" customWidth="1"/>
    <col min="5131" max="5131" width="3.42578125" style="251" customWidth="1"/>
    <col min="5132" max="5132" width="33.42578125" style="251" customWidth="1"/>
    <col min="5133" max="5376" width="11.42578125" style="251"/>
    <col min="5377" max="5377" width="14.140625" style="251" customWidth="1"/>
    <col min="5378" max="5378" width="16.7109375" style="251" customWidth="1"/>
    <col min="5379" max="5379" width="70.42578125" style="251" customWidth="1"/>
    <col min="5380" max="5380" width="11.5703125" style="251" customWidth="1"/>
    <col min="5381" max="5381" width="20.7109375" style="251" customWidth="1"/>
    <col min="5382" max="5383" width="5.7109375" style="251" customWidth="1"/>
    <col min="5384" max="5385" width="10.7109375" style="251" customWidth="1"/>
    <col min="5386" max="5386" width="7.7109375" style="251" customWidth="1"/>
    <col min="5387" max="5387" width="3.42578125" style="251" customWidth="1"/>
    <col min="5388" max="5388" width="33.42578125" style="251" customWidth="1"/>
    <col min="5389" max="5632" width="11.42578125" style="251"/>
    <col min="5633" max="5633" width="14.140625" style="251" customWidth="1"/>
    <col min="5634" max="5634" width="16.7109375" style="251" customWidth="1"/>
    <col min="5635" max="5635" width="70.42578125" style="251" customWidth="1"/>
    <col min="5636" max="5636" width="11.5703125" style="251" customWidth="1"/>
    <col min="5637" max="5637" width="20.7109375" style="251" customWidth="1"/>
    <col min="5638" max="5639" width="5.7109375" style="251" customWidth="1"/>
    <col min="5640" max="5641" width="10.7109375" style="251" customWidth="1"/>
    <col min="5642" max="5642" width="7.7109375" style="251" customWidth="1"/>
    <col min="5643" max="5643" width="3.42578125" style="251" customWidth="1"/>
    <col min="5644" max="5644" width="33.42578125" style="251" customWidth="1"/>
    <col min="5645" max="5888" width="11.42578125" style="251"/>
    <col min="5889" max="5889" width="14.140625" style="251" customWidth="1"/>
    <col min="5890" max="5890" width="16.7109375" style="251" customWidth="1"/>
    <col min="5891" max="5891" width="70.42578125" style="251" customWidth="1"/>
    <col min="5892" max="5892" width="11.5703125" style="251" customWidth="1"/>
    <col min="5893" max="5893" width="20.7109375" style="251" customWidth="1"/>
    <col min="5894" max="5895" width="5.7109375" style="251" customWidth="1"/>
    <col min="5896" max="5897" width="10.7109375" style="251" customWidth="1"/>
    <col min="5898" max="5898" width="7.7109375" style="251" customWidth="1"/>
    <col min="5899" max="5899" width="3.42578125" style="251" customWidth="1"/>
    <col min="5900" max="5900" width="33.42578125" style="251" customWidth="1"/>
    <col min="5901" max="6144" width="11.42578125" style="251"/>
    <col min="6145" max="6145" width="14.140625" style="251" customWidth="1"/>
    <col min="6146" max="6146" width="16.7109375" style="251" customWidth="1"/>
    <col min="6147" max="6147" width="70.42578125" style="251" customWidth="1"/>
    <col min="6148" max="6148" width="11.5703125" style="251" customWidth="1"/>
    <col min="6149" max="6149" width="20.7109375" style="251" customWidth="1"/>
    <col min="6150" max="6151" width="5.7109375" style="251" customWidth="1"/>
    <col min="6152" max="6153" width="10.7109375" style="251" customWidth="1"/>
    <col min="6154" max="6154" width="7.7109375" style="251" customWidth="1"/>
    <col min="6155" max="6155" width="3.42578125" style="251" customWidth="1"/>
    <col min="6156" max="6156" width="33.42578125" style="251" customWidth="1"/>
    <col min="6157" max="6400" width="11.42578125" style="251"/>
    <col min="6401" max="6401" width="14.140625" style="251" customWidth="1"/>
    <col min="6402" max="6402" width="16.7109375" style="251" customWidth="1"/>
    <col min="6403" max="6403" width="70.42578125" style="251" customWidth="1"/>
    <col min="6404" max="6404" width="11.5703125" style="251" customWidth="1"/>
    <col min="6405" max="6405" width="20.7109375" style="251" customWidth="1"/>
    <col min="6406" max="6407" width="5.7109375" style="251" customWidth="1"/>
    <col min="6408" max="6409" width="10.7109375" style="251" customWidth="1"/>
    <col min="6410" max="6410" width="7.7109375" style="251" customWidth="1"/>
    <col min="6411" max="6411" width="3.42578125" style="251" customWidth="1"/>
    <col min="6412" max="6412" width="33.42578125" style="251" customWidth="1"/>
    <col min="6413" max="6656" width="11.42578125" style="251"/>
    <col min="6657" max="6657" width="14.140625" style="251" customWidth="1"/>
    <col min="6658" max="6658" width="16.7109375" style="251" customWidth="1"/>
    <col min="6659" max="6659" width="70.42578125" style="251" customWidth="1"/>
    <col min="6660" max="6660" width="11.5703125" style="251" customWidth="1"/>
    <col min="6661" max="6661" width="20.7109375" style="251" customWidth="1"/>
    <col min="6662" max="6663" width="5.7109375" style="251" customWidth="1"/>
    <col min="6664" max="6665" width="10.7109375" style="251" customWidth="1"/>
    <col min="6666" max="6666" width="7.7109375" style="251" customWidth="1"/>
    <col min="6667" max="6667" width="3.42578125" style="251" customWidth="1"/>
    <col min="6668" max="6668" width="33.42578125" style="251" customWidth="1"/>
    <col min="6669" max="6912" width="11.42578125" style="251"/>
    <col min="6913" max="6913" width="14.140625" style="251" customWidth="1"/>
    <col min="6914" max="6914" width="16.7109375" style="251" customWidth="1"/>
    <col min="6915" max="6915" width="70.42578125" style="251" customWidth="1"/>
    <col min="6916" max="6916" width="11.5703125" style="251" customWidth="1"/>
    <col min="6917" max="6917" width="20.7109375" style="251" customWidth="1"/>
    <col min="6918" max="6919" width="5.7109375" style="251" customWidth="1"/>
    <col min="6920" max="6921" width="10.7109375" style="251" customWidth="1"/>
    <col min="6922" max="6922" width="7.7109375" style="251" customWidth="1"/>
    <col min="6923" max="6923" width="3.42578125" style="251" customWidth="1"/>
    <col min="6924" max="6924" width="33.42578125" style="251" customWidth="1"/>
    <col min="6925" max="7168" width="11.42578125" style="251"/>
    <col min="7169" max="7169" width="14.140625" style="251" customWidth="1"/>
    <col min="7170" max="7170" width="16.7109375" style="251" customWidth="1"/>
    <col min="7171" max="7171" width="70.42578125" style="251" customWidth="1"/>
    <col min="7172" max="7172" width="11.5703125" style="251" customWidth="1"/>
    <col min="7173" max="7173" width="20.7109375" style="251" customWidth="1"/>
    <col min="7174" max="7175" width="5.7109375" style="251" customWidth="1"/>
    <col min="7176" max="7177" width="10.7109375" style="251" customWidth="1"/>
    <col min="7178" max="7178" width="7.7109375" style="251" customWidth="1"/>
    <col min="7179" max="7179" width="3.42578125" style="251" customWidth="1"/>
    <col min="7180" max="7180" width="33.42578125" style="251" customWidth="1"/>
    <col min="7181" max="7424" width="11.42578125" style="251"/>
    <col min="7425" max="7425" width="14.140625" style="251" customWidth="1"/>
    <col min="7426" max="7426" width="16.7109375" style="251" customWidth="1"/>
    <col min="7427" max="7427" width="70.42578125" style="251" customWidth="1"/>
    <col min="7428" max="7428" width="11.5703125" style="251" customWidth="1"/>
    <col min="7429" max="7429" width="20.7109375" style="251" customWidth="1"/>
    <col min="7430" max="7431" width="5.7109375" style="251" customWidth="1"/>
    <col min="7432" max="7433" width="10.7109375" style="251" customWidth="1"/>
    <col min="7434" max="7434" width="7.7109375" style="251" customWidth="1"/>
    <col min="7435" max="7435" width="3.42578125" style="251" customWidth="1"/>
    <col min="7436" max="7436" width="33.42578125" style="251" customWidth="1"/>
    <col min="7437" max="7680" width="11.42578125" style="251"/>
    <col min="7681" max="7681" width="14.140625" style="251" customWidth="1"/>
    <col min="7682" max="7682" width="16.7109375" style="251" customWidth="1"/>
    <col min="7683" max="7683" width="70.42578125" style="251" customWidth="1"/>
    <col min="7684" max="7684" width="11.5703125" style="251" customWidth="1"/>
    <col min="7685" max="7685" width="20.7109375" style="251" customWidth="1"/>
    <col min="7686" max="7687" width="5.7109375" style="251" customWidth="1"/>
    <col min="7688" max="7689" width="10.7109375" style="251" customWidth="1"/>
    <col min="7690" max="7690" width="7.7109375" style="251" customWidth="1"/>
    <col min="7691" max="7691" width="3.42578125" style="251" customWidth="1"/>
    <col min="7692" max="7692" width="33.42578125" style="251" customWidth="1"/>
    <col min="7693" max="7936" width="11.42578125" style="251"/>
    <col min="7937" max="7937" width="14.140625" style="251" customWidth="1"/>
    <col min="7938" max="7938" width="16.7109375" style="251" customWidth="1"/>
    <col min="7939" max="7939" width="70.42578125" style="251" customWidth="1"/>
    <col min="7940" max="7940" width="11.5703125" style="251" customWidth="1"/>
    <col min="7941" max="7941" width="20.7109375" style="251" customWidth="1"/>
    <col min="7942" max="7943" width="5.7109375" style="251" customWidth="1"/>
    <col min="7944" max="7945" width="10.7109375" style="251" customWidth="1"/>
    <col min="7946" max="7946" width="7.7109375" style="251" customWidth="1"/>
    <col min="7947" max="7947" width="3.42578125" style="251" customWidth="1"/>
    <col min="7948" max="7948" width="33.42578125" style="251" customWidth="1"/>
    <col min="7949" max="8192" width="11.42578125" style="251"/>
    <col min="8193" max="8193" width="14.140625" style="251" customWidth="1"/>
    <col min="8194" max="8194" width="16.7109375" style="251" customWidth="1"/>
    <col min="8195" max="8195" width="70.42578125" style="251" customWidth="1"/>
    <col min="8196" max="8196" width="11.5703125" style="251" customWidth="1"/>
    <col min="8197" max="8197" width="20.7109375" style="251" customWidth="1"/>
    <col min="8198" max="8199" width="5.7109375" style="251" customWidth="1"/>
    <col min="8200" max="8201" width="10.7109375" style="251" customWidth="1"/>
    <col min="8202" max="8202" width="7.7109375" style="251" customWidth="1"/>
    <col min="8203" max="8203" width="3.42578125" style="251" customWidth="1"/>
    <col min="8204" max="8204" width="33.42578125" style="251" customWidth="1"/>
    <col min="8205" max="8448" width="11.42578125" style="251"/>
    <col min="8449" max="8449" width="14.140625" style="251" customWidth="1"/>
    <col min="8450" max="8450" width="16.7109375" style="251" customWidth="1"/>
    <col min="8451" max="8451" width="70.42578125" style="251" customWidth="1"/>
    <col min="8452" max="8452" width="11.5703125" style="251" customWidth="1"/>
    <col min="8453" max="8453" width="20.7109375" style="251" customWidth="1"/>
    <col min="8454" max="8455" width="5.7109375" style="251" customWidth="1"/>
    <col min="8456" max="8457" width="10.7109375" style="251" customWidth="1"/>
    <col min="8458" max="8458" width="7.7109375" style="251" customWidth="1"/>
    <col min="8459" max="8459" width="3.42578125" style="251" customWidth="1"/>
    <col min="8460" max="8460" width="33.42578125" style="251" customWidth="1"/>
    <col min="8461" max="8704" width="11.42578125" style="251"/>
    <col min="8705" max="8705" width="14.140625" style="251" customWidth="1"/>
    <col min="8706" max="8706" width="16.7109375" style="251" customWidth="1"/>
    <col min="8707" max="8707" width="70.42578125" style="251" customWidth="1"/>
    <col min="8708" max="8708" width="11.5703125" style="251" customWidth="1"/>
    <col min="8709" max="8709" width="20.7109375" style="251" customWidth="1"/>
    <col min="8710" max="8711" width="5.7109375" style="251" customWidth="1"/>
    <col min="8712" max="8713" width="10.7109375" style="251" customWidth="1"/>
    <col min="8714" max="8714" width="7.7109375" style="251" customWidth="1"/>
    <col min="8715" max="8715" width="3.42578125" style="251" customWidth="1"/>
    <col min="8716" max="8716" width="33.42578125" style="251" customWidth="1"/>
    <col min="8717" max="8960" width="11.42578125" style="251"/>
    <col min="8961" max="8961" width="14.140625" style="251" customWidth="1"/>
    <col min="8962" max="8962" width="16.7109375" style="251" customWidth="1"/>
    <col min="8963" max="8963" width="70.42578125" style="251" customWidth="1"/>
    <col min="8964" max="8964" width="11.5703125" style="251" customWidth="1"/>
    <col min="8965" max="8965" width="20.7109375" style="251" customWidth="1"/>
    <col min="8966" max="8967" width="5.7109375" style="251" customWidth="1"/>
    <col min="8968" max="8969" width="10.7109375" style="251" customWidth="1"/>
    <col min="8970" max="8970" width="7.7109375" style="251" customWidth="1"/>
    <col min="8971" max="8971" width="3.42578125" style="251" customWidth="1"/>
    <col min="8972" max="8972" width="33.42578125" style="251" customWidth="1"/>
    <col min="8973" max="9216" width="11.42578125" style="251"/>
    <col min="9217" max="9217" width="14.140625" style="251" customWidth="1"/>
    <col min="9218" max="9218" width="16.7109375" style="251" customWidth="1"/>
    <col min="9219" max="9219" width="70.42578125" style="251" customWidth="1"/>
    <col min="9220" max="9220" width="11.5703125" style="251" customWidth="1"/>
    <col min="9221" max="9221" width="20.7109375" style="251" customWidth="1"/>
    <col min="9222" max="9223" width="5.7109375" style="251" customWidth="1"/>
    <col min="9224" max="9225" width="10.7109375" style="251" customWidth="1"/>
    <col min="9226" max="9226" width="7.7109375" style="251" customWidth="1"/>
    <col min="9227" max="9227" width="3.42578125" style="251" customWidth="1"/>
    <col min="9228" max="9228" width="33.42578125" style="251" customWidth="1"/>
    <col min="9229" max="9472" width="11.42578125" style="251"/>
    <col min="9473" max="9473" width="14.140625" style="251" customWidth="1"/>
    <col min="9474" max="9474" width="16.7109375" style="251" customWidth="1"/>
    <col min="9475" max="9475" width="70.42578125" style="251" customWidth="1"/>
    <col min="9476" max="9476" width="11.5703125" style="251" customWidth="1"/>
    <col min="9477" max="9477" width="20.7109375" style="251" customWidth="1"/>
    <col min="9478" max="9479" width="5.7109375" style="251" customWidth="1"/>
    <col min="9480" max="9481" width="10.7109375" style="251" customWidth="1"/>
    <col min="9482" max="9482" width="7.7109375" style="251" customWidth="1"/>
    <col min="9483" max="9483" width="3.42578125" style="251" customWidth="1"/>
    <col min="9484" max="9484" width="33.42578125" style="251" customWidth="1"/>
    <col min="9485" max="9728" width="11.42578125" style="251"/>
    <col min="9729" max="9729" width="14.140625" style="251" customWidth="1"/>
    <col min="9730" max="9730" width="16.7109375" style="251" customWidth="1"/>
    <col min="9731" max="9731" width="70.42578125" style="251" customWidth="1"/>
    <col min="9732" max="9732" width="11.5703125" style="251" customWidth="1"/>
    <col min="9733" max="9733" width="20.7109375" style="251" customWidth="1"/>
    <col min="9734" max="9735" width="5.7109375" style="251" customWidth="1"/>
    <col min="9736" max="9737" width="10.7109375" style="251" customWidth="1"/>
    <col min="9738" max="9738" width="7.7109375" style="251" customWidth="1"/>
    <col min="9739" max="9739" width="3.42578125" style="251" customWidth="1"/>
    <col min="9740" max="9740" width="33.42578125" style="251" customWidth="1"/>
    <col min="9741" max="9984" width="11.42578125" style="251"/>
    <col min="9985" max="9985" width="14.140625" style="251" customWidth="1"/>
    <col min="9986" max="9986" width="16.7109375" style="251" customWidth="1"/>
    <col min="9987" max="9987" width="70.42578125" style="251" customWidth="1"/>
    <col min="9988" max="9988" width="11.5703125" style="251" customWidth="1"/>
    <col min="9989" max="9989" width="20.7109375" style="251" customWidth="1"/>
    <col min="9990" max="9991" width="5.7109375" style="251" customWidth="1"/>
    <col min="9992" max="9993" width="10.7109375" style="251" customWidth="1"/>
    <col min="9994" max="9994" width="7.7109375" style="251" customWidth="1"/>
    <col min="9995" max="9995" width="3.42578125" style="251" customWidth="1"/>
    <col min="9996" max="9996" width="33.42578125" style="251" customWidth="1"/>
    <col min="9997" max="10240" width="11.42578125" style="251"/>
    <col min="10241" max="10241" width="14.140625" style="251" customWidth="1"/>
    <col min="10242" max="10242" width="16.7109375" style="251" customWidth="1"/>
    <col min="10243" max="10243" width="70.42578125" style="251" customWidth="1"/>
    <col min="10244" max="10244" width="11.5703125" style="251" customWidth="1"/>
    <col min="10245" max="10245" width="20.7109375" style="251" customWidth="1"/>
    <col min="10246" max="10247" width="5.7109375" style="251" customWidth="1"/>
    <col min="10248" max="10249" width="10.7109375" style="251" customWidth="1"/>
    <col min="10250" max="10250" width="7.7109375" style="251" customWidth="1"/>
    <col min="10251" max="10251" width="3.42578125" style="251" customWidth="1"/>
    <col min="10252" max="10252" width="33.42578125" style="251" customWidth="1"/>
    <col min="10253" max="10496" width="11.42578125" style="251"/>
    <col min="10497" max="10497" width="14.140625" style="251" customWidth="1"/>
    <col min="10498" max="10498" width="16.7109375" style="251" customWidth="1"/>
    <col min="10499" max="10499" width="70.42578125" style="251" customWidth="1"/>
    <col min="10500" max="10500" width="11.5703125" style="251" customWidth="1"/>
    <col min="10501" max="10501" width="20.7109375" style="251" customWidth="1"/>
    <col min="10502" max="10503" width="5.7109375" style="251" customWidth="1"/>
    <col min="10504" max="10505" width="10.7109375" style="251" customWidth="1"/>
    <col min="10506" max="10506" width="7.7109375" style="251" customWidth="1"/>
    <col min="10507" max="10507" width="3.42578125" style="251" customWidth="1"/>
    <col min="10508" max="10508" width="33.42578125" style="251" customWidth="1"/>
    <col min="10509" max="10752" width="11.42578125" style="251"/>
    <col min="10753" max="10753" width="14.140625" style="251" customWidth="1"/>
    <col min="10754" max="10754" width="16.7109375" style="251" customWidth="1"/>
    <col min="10755" max="10755" width="70.42578125" style="251" customWidth="1"/>
    <col min="10756" max="10756" width="11.5703125" style="251" customWidth="1"/>
    <col min="10757" max="10757" width="20.7109375" style="251" customWidth="1"/>
    <col min="10758" max="10759" width="5.7109375" style="251" customWidth="1"/>
    <col min="10760" max="10761" width="10.7109375" style="251" customWidth="1"/>
    <col min="10762" max="10762" width="7.7109375" style="251" customWidth="1"/>
    <col min="10763" max="10763" width="3.42578125" style="251" customWidth="1"/>
    <col min="10764" max="10764" width="33.42578125" style="251" customWidth="1"/>
    <col min="10765" max="11008" width="11.42578125" style="251"/>
    <col min="11009" max="11009" width="14.140625" style="251" customWidth="1"/>
    <col min="11010" max="11010" width="16.7109375" style="251" customWidth="1"/>
    <col min="11011" max="11011" width="70.42578125" style="251" customWidth="1"/>
    <col min="11012" max="11012" width="11.5703125" style="251" customWidth="1"/>
    <col min="11013" max="11013" width="20.7109375" style="251" customWidth="1"/>
    <col min="11014" max="11015" width="5.7109375" style="251" customWidth="1"/>
    <col min="11016" max="11017" width="10.7109375" style="251" customWidth="1"/>
    <col min="11018" max="11018" width="7.7109375" style="251" customWidth="1"/>
    <col min="11019" max="11019" width="3.42578125" style="251" customWidth="1"/>
    <col min="11020" max="11020" width="33.42578125" style="251" customWidth="1"/>
    <col min="11021" max="11264" width="11.42578125" style="251"/>
    <col min="11265" max="11265" width="14.140625" style="251" customWidth="1"/>
    <col min="11266" max="11266" width="16.7109375" style="251" customWidth="1"/>
    <col min="11267" max="11267" width="70.42578125" style="251" customWidth="1"/>
    <col min="11268" max="11268" width="11.5703125" style="251" customWidth="1"/>
    <col min="11269" max="11269" width="20.7109375" style="251" customWidth="1"/>
    <col min="11270" max="11271" width="5.7109375" style="251" customWidth="1"/>
    <col min="11272" max="11273" width="10.7109375" style="251" customWidth="1"/>
    <col min="11274" max="11274" width="7.7109375" style="251" customWidth="1"/>
    <col min="11275" max="11275" width="3.42578125" style="251" customWidth="1"/>
    <col min="11276" max="11276" width="33.42578125" style="251" customWidth="1"/>
    <col min="11277" max="11520" width="11.42578125" style="251"/>
    <col min="11521" max="11521" width="14.140625" style="251" customWidth="1"/>
    <col min="11522" max="11522" width="16.7109375" style="251" customWidth="1"/>
    <col min="11523" max="11523" width="70.42578125" style="251" customWidth="1"/>
    <col min="11524" max="11524" width="11.5703125" style="251" customWidth="1"/>
    <col min="11525" max="11525" width="20.7109375" style="251" customWidth="1"/>
    <col min="11526" max="11527" width="5.7109375" style="251" customWidth="1"/>
    <col min="11528" max="11529" width="10.7109375" style="251" customWidth="1"/>
    <col min="11530" max="11530" width="7.7109375" style="251" customWidth="1"/>
    <col min="11531" max="11531" width="3.42578125" style="251" customWidth="1"/>
    <col min="11532" max="11532" width="33.42578125" style="251" customWidth="1"/>
    <col min="11533" max="11776" width="11.42578125" style="251"/>
    <col min="11777" max="11777" width="14.140625" style="251" customWidth="1"/>
    <col min="11778" max="11778" width="16.7109375" style="251" customWidth="1"/>
    <col min="11779" max="11779" width="70.42578125" style="251" customWidth="1"/>
    <col min="11780" max="11780" width="11.5703125" style="251" customWidth="1"/>
    <col min="11781" max="11781" width="20.7109375" style="251" customWidth="1"/>
    <col min="11782" max="11783" width="5.7109375" style="251" customWidth="1"/>
    <col min="11784" max="11785" width="10.7109375" style="251" customWidth="1"/>
    <col min="11786" max="11786" width="7.7109375" style="251" customWidth="1"/>
    <col min="11787" max="11787" width="3.42578125" style="251" customWidth="1"/>
    <col min="11788" max="11788" width="33.42578125" style="251" customWidth="1"/>
    <col min="11789" max="12032" width="11.42578125" style="251"/>
    <col min="12033" max="12033" width="14.140625" style="251" customWidth="1"/>
    <col min="12034" max="12034" width="16.7109375" style="251" customWidth="1"/>
    <col min="12035" max="12035" width="70.42578125" style="251" customWidth="1"/>
    <col min="12036" max="12036" width="11.5703125" style="251" customWidth="1"/>
    <col min="12037" max="12037" width="20.7109375" style="251" customWidth="1"/>
    <col min="12038" max="12039" width="5.7109375" style="251" customWidth="1"/>
    <col min="12040" max="12041" width="10.7109375" style="251" customWidth="1"/>
    <col min="12042" max="12042" width="7.7109375" style="251" customWidth="1"/>
    <col min="12043" max="12043" width="3.42578125" style="251" customWidth="1"/>
    <col min="12044" max="12044" width="33.42578125" style="251" customWidth="1"/>
    <col min="12045" max="12288" width="11.42578125" style="251"/>
    <col min="12289" max="12289" width="14.140625" style="251" customWidth="1"/>
    <col min="12290" max="12290" width="16.7109375" style="251" customWidth="1"/>
    <col min="12291" max="12291" width="70.42578125" style="251" customWidth="1"/>
    <col min="12292" max="12292" width="11.5703125" style="251" customWidth="1"/>
    <col min="12293" max="12293" width="20.7109375" style="251" customWidth="1"/>
    <col min="12294" max="12295" width="5.7109375" style="251" customWidth="1"/>
    <col min="12296" max="12297" width="10.7109375" style="251" customWidth="1"/>
    <col min="12298" max="12298" width="7.7109375" style="251" customWidth="1"/>
    <col min="12299" max="12299" width="3.42578125" style="251" customWidth="1"/>
    <col min="12300" max="12300" width="33.42578125" style="251" customWidth="1"/>
    <col min="12301" max="12544" width="11.42578125" style="251"/>
    <col min="12545" max="12545" width="14.140625" style="251" customWidth="1"/>
    <col min="12546" max="12546" width="16.7109375" style="251" customWidth="1"/>
    <col min="12547" max="12547" width="70.42578125" style="251" customWidth="1"/>
    <col min="12548" max="12548" width="11.5703125" style="251" customWidth="1"/>
    <col min="12549" max="12549" width="20.7109375" style="251" customWidth="1"/>
    <col min="12550" max="12551" width="5.7109375" style="251" customWidth="1"/>
    <col min="12552" max="12553" width="10.7109375" style="251" customWidth="1"/>
    <col min="12554" max="12554" width="7.7109375" style="251" customWidth="1"/>
    <col min="12555" max="12555" width="3.42578125" style="251" customWidth="1"/>
    <col min="12556" max="12556" width="33.42578125" style="251" customWidth="1"/>
    <col min="12557" max="12800" width="11.42578125" style="251"/>
    <col min="12801" max="12801" width="14.140625" style="251" customWidth="1"/>
    <col min="12802" max="12802" width="16.7109375" style="251" customWidth="1"/>
    <col min="12803" max="12803" width="70.42578125" style="251" customWidth="1"/>
    <col min="12804" max="12804" width="11.5703125" style="251" customWidth="1"/>
    <col min="12805" max="12805" width="20.7109375" style="251" customWidth="1"/>
    <col min="12806" max="12807" width="5.7109375" style="251" customWidth="1"/>
    <col min="12808" max="12809" width="10.7109375" style="251" customWidth="1"/>
    <col min="12810" max="12810" width="7.7109375" style="251" customWidth="1"/>
    <col min="12811" max="12811" width="3.42578125" style="251" customWidth="1"/>
    <col min="12812" max="12812" width="33.42578125" style="251" customWidth="1"/>
    <col min="12813" max="13056" width="11.42578125" style="251"/>
    <col min="13057" max="13057" width="14.140625" style="251" customWidth="1"/>
    <col min="13058" max="13058" width="16.7109375" style="251" customWidth="1"/>
    <col min="13059" max="13059" width="70.42578125" style="251" customWidth="1"/>
    <col min="13060" max="13060" width="11.5703125" style="251" customWidth="1"/>
    <col min="13061" max="13061" width="20.7109375" style="251" customWidth="1"/>
    <col min="13062" max="13063" width="5.7109375" style="251" customWidth="1"/>
    <col min="13064" max="13065" width="10.7109375" style="251" customWidth="1"/>
    <col min="13066" max="13066" width="7.7109375" style="251" customWidth="1"/>
    <col min="13067" max="13067" width="3.42578125" style="251" customWidth="1"/>
    <col min="13068" max="13068" width="33.42578125" style="251" customWidth="1"/>
    <col min="13069" max="13312" width="11.42578125" style="251"/>
    <col min="13313" max="13313" width="14.140625" style="251" customWidth="1"/>
    <col min="13314" max="13314" width="16.7109375" style="251" customWidth="1"/>
    <col min="13315" max="13315" width="70.42578125" style="251" customWidth="1"/>
    <col min="13316" max="13316" width="11.5703125" style="251" customWidth="1"/>
    <col min="13317" max="13317" width="20.7109375" style="251" customWidth="1"/>
    <col min="13318" max="13319" width="5.7109375" style="251" customWidth="1"/>
    <col min="13320" max="13321" width="10.7109375" style="251" customWidth="1"/>
    <col min="13322" max="13322" width="7.7109375" style="251" customWidth="1"/>
    <col min="13323" max="13323" width="3.42578125" style="251" customWidth="1"/>
    <col min="13324" max="13324" width="33.42578125" style="251" customWidth="1"/>
    <col min="13325" max="13568" width="11.42578125" style="251"/>
    <col min="13569" max="13569" width="14.140625" style="251" customWidth="1"/>
    <col min="13570" max="13570" width="16.7109375" style="251" customWidth="1"/>
    <col min="13571" max="13571" width="70.42578125" style="251" customWidth="1"/>
    <col min="13572" max="13572" width="11.5703125" style="251" customWidth="1"/>
    <col min="13573" max="13573" width="20.7109375" style="251" customWidth="1"/>
    <col min="13574" max="13575" width="5.7109375" style="251" customWidth="1"/>
    <col min="13576" max="13577" width="10.7109375" style="251" customWidth="1"/>
    <col min="13578" max="13578" width="7.7109375" style="251" customWidth="1"/>
    <col min="13579" max="13579" width="3.42578125" style="251" customWidth="1"/>
    <col min="13580" max="13580" width="33.42578125" style="251" customWidth="1"/>
    <col min="13581" max="13824" width="11.42578125" style="251"/>
    <col min="13825" max="13825" width="14.140625" style="251" customWidth="1"/>
    <col min="13826" max="13826" width="16.7109375" style="251" customWidth="1"/>
    <col min="13827" max="13827" width="70.42578125" style="251" customWidth="1"/>
    <col min="13828" max="13828" width="11.5703125" style="251" customWidth="1"/>
    <col min="13829" max="13829" width="20.7109375" style="251" customWidth="1"/>
    <col min="13830" max="13831" width="5.7109375" style="251" customWidth="1"/>
    <col min="13832" max="13833" width="10.7109375" style="251" customWidth="1"/>
    <col min="13834" max="13834" width="7.7109375" style="251" customWidth="1"/>
    <col min="13835" max="13835" width="3.42578125" style="251" customWidth="1"/>
    <col min="13836" max="13836" width="33.42578125" style="251" customWidth="1"/>
    <col min="13837" max="14080" width="11.42578125" style="251"/>
    <col min="14081" max="14081" width="14.140625" style="251" customWidth="1"/>
    <col min="14082" max="14082" width="16.7109375" style="251" customWidth="1"/>
    <col min="14083" max="14083" width="70.42578125" style="251" customWidth="1"/>
    <col min="14084" max="14084" width="11.5703125" style="251" customWidth="1"/>
    <col min="14085" max="14085" width="20.7109375" style="251" customWidth="1"/>
    <col min="14086" max="14087" width="5.7109375" style="251" customWidth="1"/>
    <col min="14088" max="14089" width="10.7109375" style="251" customWidth="1"/>
    <col min="14090" max="14090" width="7.7109375" style="251" customWidth="1"/>
    <col min="14091" max="14091" width="3.42578125" style="251" customWidth="1"/>
    <col min="14092" max="14092" width="33.42578125" style="251" customWidth="1"/>
    <col min="14093" max="14336" width="11.42578125" style="251"/>
    <col min="14337" max="14337" width="14.140625" style="251" customWidth="1"/>
    <col min="14338" max="14338" width="16.7109375" style="251" customWidth="1"/>
    <col min="14339" max="14339" width="70.42578125" style="251" customWidth="1"/>
    <col min="14340" max="14340" width="11.5703125" style="251" customWidth="1"/>
    <col min="14341" max="14341" width="20.7109375" style="251" customWidth="1"/>
    <col min="14342" max="14343" width="5.7109375" style="251" customWidth="1"/>
    <col min="14344" max="14345" width="10.7109375" style="251" customWidth="1"/>
    <col min="14346" max="14346" width="7.7109375" style="251" customWidth="1"/>
    <col min="14347" max="14347" width="3.42578125" style="251" customWidth="1"/>
    <col min="14348" max="14348" width="33.42578125" style="251" customWidth="1"/>
    <col min="14349" max="14592" width="11.42578125" style="251"/>
    <col min="14593" max="14593" width="14.140625" style="251" customWidth="1"/>
    <col min="14594" max="14594" width="16.7109375" style="251" customWidth="1"/>
    <col min="14595" max="14595" width="70.42578125" style="251" customWidth="1"/>
    <col min="14596" max="14596" width="11.5703125" style="251" customWidth="1"/>
    <col min="14597" max="14597" width="20.7109375" style="251" customWidth="1"/>
    <col min="14598" max="14599" width="5.7109375" style="251" customWidth="1"/>
    <col min="14600" max="14601" width="10.7109375" style="251" customWidth="1"/>
    <col min="14602" max="14602" width="7.7109375" style="251" customWidth="1"/>
    <col min="14603" max="14603" width="3.42578125" style="251" customWidth="1"/>
    <col min="14604" max="14604" width="33.42578125" style="251" customWidth="1"/>
    <col min="14605" max="14848" width="11.42578125" style="251"/>
    <col min="14849" max="14849" width="14.140625" style="251" customWidth="1"/>
    <col min="14850" max="14850" width="16.7109375" style="251" customWidth="1"/>
    <col min="14851" max="14851" width="70.42578125" style="251" customWidth="1"/>
    <col min="14852" max="14852" width="11.5703125" style="251" customWidth="1"/>
    <col min="14853" max="14853" width="20.7109375" style="251" customWidth="1"/>
    <col min="14854" max="14855" width="5.7109375" style="251" customWidth="1"/>
    <col min="14856" max="14857" width="10.7109375" style="251" customWidth="1"/>
    <col min="14858" max="14858" width="7.7109375" style="251" customWidth="1"/>
    <col min="14859" max="14859" width="3.42578125" style="251" customWidth="1"/>
    <col min="14860" max="14860" width="33.42578125" style="251" customWidth="1"/>
    <col min="14861" max="15104" width="11.42578125" style="251"/>
    <col min="15105" max="15105" width="14.140625" style="251" customWidth="1"/>
    <col min="15106" max="15106" width="16.7109375" style="251" customWidth="1"/>
    <col min="15107" max="15107" width="70.42578125" style="251" customWidth="1"/>
    <col min="15108" max="15108" width="11.5703125" style="251" customWidth="1"/>
    <col min="15109" max="15109" width="20.7109375" style="251" customWidth="1"/>
    <col min="15110" max="15111" width="5.7109375" style="251" customWidth="1"/>
    <col min="15112" max="15113" width="10.7109375" style="251" customWidth="1"/>
    <col min="15114" max="15114" width="7.7109375" style="251" customWidth="1"/>
    <col min="15115" max="15115" width="3.42578125" style="251" customWidth="1"/>
    <col min="15116" max="15116" width="33.42578125" style="251" customWidth="1"/>
    <col min="15117" max="15360" width="11.42578125" style="251"/>
    <col min="15361" max="15361" width="14.140625" style="251" customWidth="1"/>
    <col min="15362" max="15362" width="16.7109375" style="251" customWidth="1"/>
    <col min="15363" max="15363" width="70.42578125" style="251" customWidth="1"/>
    <col min="15364" max="15364" width="11.5703125" style="251" customWidth="1"/>
    <col min="15365" max="15365" width="20.7109375" style="251" customWidth="1"/>
    <col min="15366" max="15367" width="5.7109375" style="251" customWidth="1"/>
    <col min="15368" max="15369" width="10.7109375" style="251" customWidth="1"/>
    <col min="15370" max="15370" width="7.7109375" style="251" customWidth="1"/>
    <col min="15371" max="15371" width="3.42578125" style="251" customWidth="1"/>
    <col min="15372" max="15372" width="33.42578125" style="251" customWidth="1"/>
    <col min="15373" max="15616" width="11.42578125" style="251"/>
    <col min="15617" max="15617" width="14.140625" style="251" customWidth="1"/>
    <col min="15618" max="15618" width="16.7109375" style="251" customWidth="1"/>
    <col min="15619" max="15619" width="70.42578125" style="251" customWidth="1"/>
    <col min="15620" max="15620" width="11.5703125" style="251" customWidth="1"/>
    <col min="15621" max="15621" width="20.7109375" style="251" customWidth="1"/>
    <col min="15622" max="15623" width="5.7109375" style="251" customWidth="1"/>
    <col min="15624" max="15625" width="10.7109375" style="251" customWidth="1"/>
    <col min="15626" max="15626" width="7.7109375" style="251" customWidth="1"/>
    <col min="15627" max="15627" width="3.42578125" style="251" customWidth="1"/>
    <col min="15628" max="15628" width="33.42578125" style="251" customWidth="1"/>
    <col min="15629" max="15872" width="11.42578125" style="251"/>
    <col min="15873" max="15873" width="14.140625" style="251" customWidth="1"/>
    <col min="15874" max="15874" width="16.7109375" style="251" customWidth="1"/>
    <col min="15875" max="15875" width="70.42578125" style="251" customWidth="1"/>
    <col min="15876" max="15876" width="11.5703125" style="251" customWidth="1"/>
    <col min="15877" max="15877" width="20.7109375" style="251" customWidth="1"/>
    <col min="15878" max="15879" width="5.7109375" style="251" customWidth="1"/>
    <col min="15880" max="15881" width="10.7109375" style="251" customWidth="1"/>
    <col min="15882" max="15882" width="7.7109375" style="251" customWidth="1"/>
    <col min="15883" max="15883" width="3.42578125" style="251" customWidth="1"/>
    <col min="15884" max="15884" width="33.42578125" style="251" customWidth="1"/>
    <col min="15885" max="16128" width="11.42578125" style="251"/>
    <col min="16129" max="16129" width="14.140625" style="251" customWidth="1"/>
    <col min="16130" max="16130" width="16.7109375" style="251" customWidth="1"/>
    <col min="16131" max="16131" width="70.42578125" style="251" customWidth="1"/>
    <col min="16132" max="16132" width="11.5703125" style="251" customWidth="1"/>
    <col min="16133" max="16133" width="20.7109375" style="251" customWidth="1"/>
    <col min="16134" max="16135" width="5.7109375" style="251" customWidth="1"/>
    <col min="16136" max="16137" width="10.7109375" style="251" customWidth="1"/>
    <col min="16138" max="16138" width="7.7109375" style="251" customWidth="1"/>
    <col min="16139" max="16139" width="3.42578125" style="251" customWidth="1"/>
    <col min="16140" max="16140" width="33.42578125" style="251" customWidth="1"/>
    <col min="16141" max="16384" width="11.42578125" style="251"/>
  </cols>
  <sheetData>
    <row r="1" spans="1:12" ht="17.25" customHeight="1" x14ac:dyDescent="0.25">
      <c r="A1" s="244" t="s">
        <v>506</v>
      </c>
      <c r="B1" s="245"/>
      <c r="C1" s="246" t="s">
        <v>507</v>
      </c>
      <c r="D1" s="247" t="s">
        <v>508</v>
      </c>
      <c r="E1" s="248">
        <f>[1]Form1_Situation!I2</f>
        <v>5</v>
      </c>
      <c r="F1" s="249"/>
      <c r="G1" s="249"/>
      <c r="H1" s="249"/>
      <c r="I1" s="249"/>
      <c r="J1" s="250"/>
      <c r="K1" s="250"/>
      <c r="L1" s="250"/>
    </row>
    <row r="2" spans="1:12" ht="17.25" customHeight="1" x14ac:dyDescent="0.25">
      <c r="A2" s="252" t="s">
        <v>509</v>
      </c>
      <c r="B2" s="253"/>
      <c r="C2" s="254" t="str">
        <f>[1]Form1_Situation!C2</f>
        <v>Schenkon, Chommlebach</v>
      </c>
      <c r="D2" s="255" t="s">
        <v>7</v>
      </c>
      <c r="E2" s="256" t="s">
        <v>490</v>
      </c>
      <c r="F2" s="249"/>
      <c r="G2" s="249"/>
      <c r="H2" s="249"/>
      <c r="I2" s="249"/>
      <c r="J2" s="250"/>
      <c r="K2" s="250"/>
      <c r="L2" s="250"/>
    </row>
    <row r="3" spans="1:12" ht="21" customHeight="1" thickBot="1" x14ac:dyDescent="0.25">
      <c r="A3" s="257" t="s">
        <v>510</v>
      </c>
      <c r="B3" s="258" t="s">
        <v>511</v>
      </c>
      <c r="C3" s="269">
        <v>43644</v>
      </c>
      <c r="D3" s="402"/>
      <c r="E3" s="403"/>
      <c r="F3" s="249"/>
      <c r="G3" s="249"/>
      <c r="H3" s="249"/>
      <c r="I3" s="249"/>
      <c r="J3" s="250"/>
      <c r="K3" s="250"/>
      <c r="L3" s="250"/>
    </row>
    <row r="4" spans="1:12" x14ac:dyDescent="0.2">
      <c r="A4" s="267"/>
      <c r="B4" s="399" t="s">
        <v>537</v>
      </c>
      <c r="C4" s="410"/>
      <c r="D4" s="410"/>
      <c r="E4" s="411"/>
    </row>
    <row r="5" spans="1:12" ht="24.75" customHeight="1" x14ac:dyDescent="0.2">
      <c r="A5" s="268" t="s">
        <v>496</v>
      </c>
      <c r="B5" s="398" t="s">
        <v>530</v>
      </c>
      <c r="C5" s="393"/>
      <c r="D5" s="393"/>
      <c r="E5" s="394"/>
    </row>
    <row r="6" spans="1:12" ht="24.75" customHeight="1" x14ac:dyDescent="0.2">
      <c r="A6" s="267" t="s">
        <v>497</v>
      </c>
      <c r="B6" s="404" t="s">
        <v>517</v>
      </c>
      <c r="C6" s="405"/>
      <c r="D6" s="405"/>
      <c r="E6" s="406"/>
    </row>
    <row r="7" spans="1:12" x14ac:dyDescent="0.2">
      <c r="A7" s="267" t="s">
        <v>498</v>
      </c>
      <c r="B7" s="407" t="s">
        <v>513</v>
      </c>
      <c r="C7" s="408"/>
      <c r="D7" s="408"/>
      <c r="E7" s="409"/>
    </row>
    <row r="8" spans="1:12" x14ac:dyDescent="0.2">
      <c r="A8" s="267" t="s">
        <v>499</v>
      </c>
      <c r="B8" s="392" t="s">
        <v>531</v>
      </c>
      <c r="C8" s="393"/>
      <c r="D8" s="393"/>
      <c r="E8" s="394"/>
    </row>
    <row r="9" spans="1:12" ht="25.5" customHeight="1" x14ac:dyDescent="0.2">
      <c r="A9" s="262" t="s">
        <v>500</v>
      </c>
      <c r="B9" s="398" t="s">
        <v>532</v>
      </c>
      <c r="C9" s="393"/>
      <c r="D9" s="393"/>
      <c r="E9" s="394"/>
    </row>
    <row r="10" spans="1:12" x14ac:dyDescent="0.2">
      <c r="A10" s="267" t="s">
        <v>501</v>
      </c>
      <c r="B10" s="392" t="s">
        <v>514</v>
      </c>
      <c r="C10" s="393"/>
      <c r="D10" s="393"/>
      <c r="E10" s="394"/>
    </row>
    <row r="11" spans="1:12" x14ac:dyDescent="0.2">
      <c r="A11" s="267" t="s">
        <v>502</v>
      </c>
      <c r="B11" s="392" t="s">
        <v>518</v>
      </c>
      <c r="C11" s="393"/>
      <c r="D11" s="393"/>
      <c r="E11" s="394"/>
    </row>
    <row r="12" spans="1:12" x14ac:dyDescent="0.2">
      <c r="A12" s="267"/>
      <c r="B12" s="392"/>
      <c r="C12" s="393"/>
      <c r="D12" s="393"/>
      <c r="E12" s="394"/>
    </row>
    <row r="13" spans="1:12" ht="12.75" customHeight="1" x14ac:dyDescent="0.2">
      <c r="A13" s="262"/>
      <c r="B13" s="398"/>
      <c r="C13" s="393"/>
      <c r="D13" s="393"/>
      <c r="E13" s="394"/>
    </row>
    <row r="14" spans="1:12" x14ac:dyDescent="0.2">
      <c r="A14" s="267"/>
      <c r="B14" s="399" t="s">
        <v>538</v>
      </c>
      <c r="C14" s="400"/>
      <c r="D14" s="400"/>
      <c r="E14" s="401"/>
    </row>
    <row r="15" spans="1:12" x14ac:dyDescent="0.2">
      <c r="A15" s="267">
        <v>1</v>
      </c>
      <c r="B15" s="392" t="s">
        <v>515</v>
      </c>
      <c r="C15" s="393"/>
      <c r="D15" s="393"/>
      <c r="E15" s="394"/>
    </row>
    <row r="16" spans="1:12" x14ac:dyDescent="0.2">
      <c r="A16" s="267"/>
      <c r="B16" s="392"/>
      <c r="C16" s="393"/>
      <c r="D16" s="393"/>
      <c r="E16" s="394"/>
    </row>
    <row r="17" spans="1:12" s="260" customFormat="1" ht="41.25" customHeight="1" x14ac:dyDescent="0.2">
      <c r="A17" s="267">
        <v>2</v>
      </c>
      <c r="B17" s="398" t="s">
        <v>519</v>
      </c>
      <c r="C17" s="393"/>
      <c r="D17" s="393"/>
      <c r="E17" s="394"/>
      <c r="J17" s="251"/>
      <c r="K17" s="251"/>
      <c r="L17" s="251"/>
    </row>
    <row r="18" spans="1:12" s="260" customFormat="1" x14ac:dyDescent="0.2">
      <c r="A18" s="267"/>
      <c r="B18" s="392"/>
      <c r="C18" s="393"/>
      <c r="D18" s="393"/>
      <c r="E18" s="394"/>
      <c r="J18" s="251"/>
      <c r="K18" s="251"/>
      <c r="L18" s="251"/>
    </row>
    <row r="19" spans="1:12" s="260" customFormat="1" x14ac:dyDescent="0.2">
      <c r="A19" s="267">
        <v>3</v>
      </c>
      <c r="B19" s="392" t="s">
        <v>516</v>
      </c>
      <c r="C19" s="393"/>
      <c r="D19" s="393"/>
      <c r="E19" s="394"/>
      <c r="J19" s="251"/>
      <c r="K19" s="251"/>
      <c r="L19" s="251"/>
    </row>
    <row r="20" spans="1:12" s="260" customFormat="1" x14ac:dyDescent="0.2">
      <c r="A20" s="267"/>
      <c r="B20" s="392"/>
      <c r="C20" s="393"/>
      <c r="D20" s="393"/>
      <c r="E20" s="394"/>
      <c r="J20" s="251"/>
      <c r="K20" s="251"/>
      <c r="L20" s="251"/>
    </row>
    <row r="21" spans="1:12" s="260" customFormat="1" ht="24.75" customHeight="1" x14ac:dyDescent="0.2">
      <c r="A21" s="267">
        <v>4</v>
      </c>
      <c r="B21" s="398" t="s">
        <v>520</v>
      </c>
      <c r="C21" s="393"/>
      <c r="D21" s="393"/>
      <c r="E21" s="394"/>
      <c r="J21" s="251"/>
      <c r="K21" s="251"/>
      <c r="L21" s="251"/>
    </row>
    <row r="22" spans="1:12" s="260" customFormat="1" x14ac:dyDescent="0.2">
      <c r="A22" s="267"/>
      <c r="B22" s="392"/>
      <c r="C22" s="393"/>
      <c r="D22" s="393"/>
      <c r="E22" s="394"/>
      <c r="J22" s="251"/>
      <c r="K22" s="251"/>
      <c r="L22" s="251"/>
    </row>
    <row r="23" spans="1:12" s="260" customFormat="1" x14ac:dyDescent="0.2">
      <c r="A23" s="267">
        <v>5</v>
      </c>
      <c r="B23" s="392" t="s">
        <v>533</v>
      </c>
      <c r="C23" s="393"/>
      <c r="D23" s="393"/>
      <c r="E23" s="394"/>
      <c r="J23" s="251"/>
      <c r="K23" s="251"/>
      <c r="L23" s="251"/>
    </row>
    <row r="24" spans="1:12" s="260" customFormat="1" x14ac:dyDescent="0.2">
      <c r="A24" s="267"/>
      <c r="B24" s="392"/>
      <c r="C24" s="393"/>
      <c r="D24" s="393"/>
      <c r="E24" s="394"/>
      <c r="J24" s="251"/>
      <c r="K24" s="251"/>
      <c r="L24" s="251"/>
    </row>
    <row r="25" spans="1:12" s="260" customFormat="1" x14ac:dyDescent="0.2">
      <c r="A25" s="267"/>
      <c r="B25" s="392"/>
      <c r="C25" s="393"/>
      <c r="D25" s="393"/>
      <c r="E25" s="394"/>
      <c r="J25" s="251"/>
      <c r="K25" s="251"/>
      <c r="L25" s="251"/>
    </row>
    <row r="26" spans="1:12" s="260" customFormat="1" x14ac:dyDescent="0.2">
      <c r="A26" s="267"/>
      <c r="B26" s="392"/>
      <c r="C26" s="393"/>
      <c r="D26" s="393"/>
      <c r="E26" s="394"/>
      <c r="J26" s="251"/>
      <c r="K26" s="251"/>
      <c r="L26" s="251"/>
    </row>
    <row r="27" spans="1:12" s="260" customFormat="1" x14ac:dyDescent="0.2">
      <c r="A27" s="267"/>
      <c r="B27" s="392"/>
      <c r="C27" s="393"/>
      <c r="D27" s="393"/>
      <c r="E27" s="394"/>
      <c r="J27" s="251"/>
      <c r="K27" s="251"/>
      <c r="L27" s="251"/>
    </row>
    <row r="28" spans="1:12" s="260" customFormat="1" x14ac:dyDescent="0.2">
      <c r="A28" s="261"/>
      <c r="B28" s="263"/>
      <c r="C28" s="264"/>
      <c r="D28" s="264"/>
      <c r="E28" s="265"/>
      <c r="J28" s="251"/>
      <c r="K28" s="251"/>
      <c r="L28" s="251"/>
    </row>
    <row r="29" spans="1:12" s="260" customFormat="1" x14ac:dyDescent="0.2">
      <c r="A29" s="261"/>
      <c r="B29" s="263"/>
      <c r="C29" s="264"/>
      <c r="D29" s="264"/>
      <c r="E29" s="265"/>
      <c r="J29" s="251"/>
      <c r="K29" s="251"/>
      <c r="L29" s="251"/>
    </row>
    <row r="30" spans="1:12" s="260" customFormat="1" x14ac:dyDescent="0.2">
      <c r="A30" s="261"/>
      <c r="B30" s="263"/>
      <c r="C30" s="264"/>
      <c r="D30" s="264"/>
      <c r="E30" s="265"/>
      <c r="J30" s="251"/>
      <c r="K30" s="251"/>
      <c r="L30" s="251"/>
    </row>
    <row r="31" spans="1:12" s="260" customFormat="1" x14ac:dyDescent="0.2">
      <c r="A31" s="261"/>
      <c r="B31" s="263"/>
      <c r="C31" s="264"/>
      <c r="D31" s="264"/>
      <c r="E31" s="265"/>
      <c r="J31" s="251"/>
      <c r="K31" s="251"/>
      <c r="L31" s="251"/>
    </row>
    <row r="32" spans="1:12" s="260" customFormat="1" x14ac:dyDescent="0.2">
      <c r="A32" s="261"/>
      <c r="B32" s="392"/>
      <c r="C32" s="393"/>
      <c r="D32" s="393"/>
      <c r="E32" s="394"/>
      <c r="J32" s="251"/>
      <c r="K32" s="251"/>
      <c r="L32" s="251"/>
    </row>
    <row r="33" spans="1:12" s="260" customFormat="1" x14ac:dyDescent="0.2">
      <c r="A33" s="261"/>
      <c r="B33" s="392"/>
      <c r="C33" s="393"/>
      <c r="D33" s="393"/>
      <c r="E33" s="394"/>
      <c r="J33" s="251"/>
      <c r="K33" s="251"/>
      <c r="L33" s="251"/>
    </row>
    <row r="34" spans="1:12" s="260" customFormat="1" x14ac:dyDescent="0.2">
      <c r="A34" s="261"/>
      <c r="B34" s="392"/>
      <c r="C34" s="393"/>
      <c r="D34" s="393"/>
      <c r="E34" s="394"/>
      <c r="J34" s="251"/>
      <c r="K34" s="251"/>
      <c r="L34" s="251"/>
    </row>
    <row r="35" spans="1:12" s="260" customFormat="1" x14ac:dyDescent="0.2">
      <c r="A35" s="261"/>
      <c r="B35" s="392"/>
      <c r="C35" s="393"/>
      <c r="D35" s="393"/>
      <c r="E35" s="394"/>
      <c r="J35" s="251"/>
      <c r="K35" s="251"/>
      <c r="L35" s="251"/>
    </row>
    <row r="36" spans="1:12" s="260" customFormat="1" x14ac:dyDescent="0.2">
      <c r="A36" s="261"/>
      <c r="B36" s="392"/>
      <c r="C36" s="393"/>
      <c r="D36" s="393"/>
      <c r="E36" s="394"/>
      <c r="J36" s="251"/>
      <c r="K36" s="251"/>
      <c r="L36" s="251"/>
    </row>
    <row r="37" spans="1:12" s="260" customFormat="1" x14ac:dyDescent="0.2">
      <c r="A37" s="261"/>
      <c r="B37" s="392"/>
      <c r="C37" s="393"/>
      <c r="D37" s="393"/>
      <c r="E37" s="394"/>
      <c r="J37" s="251"/>
      <c r="K37" s="251"/>
      <c r="L37" s="251"/>
    </row>
    <row r="38" spans="1:12" s="260" customFormat="1" x14ac:dyDescent="0.2">
      <c r="A38" s="261"/>
      <c r="B38" s="392"/>
      <c r="C38" s="393"/>
      <c r="D38" s="393"/>
      <c r="E38" s="394"/>
      <c r="J38" s="251"/>
      <c r="K38" s="251"/>
      <c r="L38" s="251"/>
    </row>
    <row r="39" spans="1:12" s="260" customFormat="1" x14ac:dyDescent="0.2">
      <c r="A39" s="261"/>
      <c r="B39" s="392"/>
      <c r="C39" s="393"/>
      <c r="D39" s="393"/>
      <c r="E39" s="394"/>
      <c r="J39" s="251"/>
      <c r="K39" s="251"/>
      <c r="L39" s="251"/>
    </row>
    <row r="40" spans="1:12" s="260" customFormat="1" ht="13.5" thickBot="1" x14ac:dyDescent="0.25">
      <c r="A40" s="266"/>
      <c r="B40" s="395"/>
      <c r="C40" s="396"/>
      <c r="D40" s="396"/>
      <c r="E40" s="397"/>
      <c r="J40" s="251"/>
      <c r="K40" s="251"/>
      <c r="L40" s="251"/>
    </row>
  </sheetData>
  <mergeCells count="34">
    <mergeCell ref="D3:E3"/>
    <mergeCell ref="B5:E5"/>
    <mergeCell ref="B6:E6"/>
    <mergeCell ref="B7:E7"/>
    <mergeCell ref="B8:E8"/>
    <mergeCell ref="B4:E4"/>
    <mergeCell ref="B17:E17"/>
    <mergeCell ref="B18:E18"/>
    <mergeCell ref="B19:E19"/>
    <mergeCell ref="B9:E9"/>
    <mergeCell ref="B23:E23"/>
    <mergeCell ref="B21:E21"/>
    <mergeCell ref="B22:E22"/>
    <mergeCell ref="B20:E20"/>
    <mergeCell ref="B10:E10"/>
    <mergeCell ref="B11:E11"/>
    <mergeCell ref="B12:E12"/>
    <mergeCell ref="B13:E13"/>
    <mergeCell ref="B14:E14"/>
    <mergeCell ref="B15:E15"/>
    <mergeCell ref="B16:E16"/>
    <mergeCell ref="B24:E24"/>
    <mergeCell ref="B25:E25"/>
    <mergeCell ref="B37:E37"/>
    <mergeCell ref="B38:E38"/>
    <mergeCell ref="B26:E26"/>
    <mergeCell ref="B39:E39"/>
    <mergeCell ref="B40:E40"/>
    <mergeCell ref="B27:E27"/>
    <mergeCell ref="B32:E32"/>
    <mergeCell ref="B33:E33"/>
    <mergeCell ref="B34:E34"/>
    <mergeCell ref="B35:E35"/>
    <mergeCell ref="B36:E36"/>
  </mergeCells>
  <pageMargins left="0.66" right="0.34" top="0.69" bottom="0.44" header="0.4921259845" footer="0.28999999999999998"/>
  <pageSetup paperSize="9" fitToHeight="0" orientation="landscape" useFirstPageNumber="1" r:id="rId1"/>
  <headerFooter alignWithMargins="0">
    <oddHeader>&amp;R&amp;D</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zoomScaleNormal="100" workbookViewId="0">
      <selection activeCell="B18" sqref="B18:E18"/>
    </sheetView>
  </sheetViews>
  <sheetFormatPr baseColWidth="10" defaultRowHeight="12.75" x14ac:dyDescent="0.2"/>
  <cols>
    <col min="1" max="1" width="14.140625" style="251" customWidth="1"/>
    <col min="2" max="2" width="16.7109375" style="251" customWidth="1"/>
    <col min="3" max="3" width="70.42578125" style="251" customWidth="1"/>
    <col min="4" max="4" width="11.5703125" style="251" customWidth="1"/>
    <col min="5" max="5" width="20.7109375" style="251" customWidth="1"/>
    <col min="6" max="7" width="5.7109375" style="260" customWidth="1"/>
    <col min="8" max="9" width="10.7109375" style="260" customWidth="1"/>
    <col min="10" max="10" width="7.7109375" style="251" customWidth="1"/>
    <col min="11" max="11" width="3.42578125" style="251" customWidth="1"/>
    <col min="12" max="12" width="33.42578125" style="251" customWidth="1"/>
    <col min="13" max="256" width="11.42578125" style="251"/>
    <col min="257" max="257" width="14.140625" style="251" customWidth="1"/>
    <col min="258" max="258" width="16.7109375" style="251" customWidth="1"/>
    <col min="259" max="259" width="70.42578125" style="251" customWidth="1"/>
    <col min="260" max="260" width="11.5703125" style="251" customWidth="1"/>
    <col min="261" max="261" width="20.7109375" style="251" customWidth="1"/>
    <col min="262" max="263" width="5.7109375" style="251" customWidth="1"/>
    <col min="264" max="265" width="10.7109375" style="251" customWidth="1"/>
    <col min="266" max="266" width="7.7109375" style="251" customWidth="1"/>
    <col min="267" max="267" width="3.42578125" style="251" customWidth="1"/>
    <col min="268" max="268" width="33.42578125" style="251" customWidth="1"/>
    <col min="269" max="512" width="11.42578125" style="251"/>
    <col min="513" max="513" width="14.140625" style="251" customWidth="1"/>
    <col min="514" max="514" width="16.7109375" style="251" customWidth="1"/>
    <col min="515" max="515" width="70.42578125" style="251" customWidth="1"/>
    <col min="516" max="516" width="11.5703125" style="251" customWidth="1"/>
    <col min="517" max="517" width="20.7109375" style="251" customWidth="1"/>
    <col min="518" max="519" width="5.7109375" style="251" customWidth="1"/>
    <col min="520" max="521" width="10.7109375" style="251" customWidth="1"/>
    <col min="522" max="522" width="7.7109375" style="251" customWidth="1"/>
    <col min="523" max="523" width="3.42578125" style="251" customWidth="1"/>
    <col min="524" max="524" width="33.42578125" style="251" customWidth="1"/>
    <col min="525" max="768" width="11.42578125" style="251"/>
    <col min="769" max="769" width="14.140625" style="251" customWidth="1"/>
    <col min="770" max="770" width="16.7109375" style="251" customWidth="1"/>
    <col min="771" max="771" width="70.42578125" style="251" customWidth="1"/>
    <col min="772" max="772" width="11.5703125" style="251" customWidth="1"/>
    <col min="773" max="773" width="20.7109375" style="251" customWidth="1"/>
    <col min="774" max="775" width="5.7109375" style="251" customWidth="1"/>
    <col min="776" max="777" width="10.7109375" style="251" customWidth="1"/>
    <col min="778" max="778" width="7.7109375" style="251" customWidth="1"/>
    <col min="779" max="779" width="3.42578125" style="251" customWidth="1"/>
    <col min="780" max="780" width="33.42578125" style="251" customWidth="1"/>
    <col min="781" max="1024" width="11.42578125" style="251"/>
    <col min="1025" max="1025" width="14.140625" style="251" customWidth="1"/>
    <col min="1026" max="1026" width="16.7109375" style="251" customWidth="1"/>
    <col min="1027" max="1027" width="70.42578125" style="251" customWidth="1"/>
    <col min="1028" max="1028" width="11.5703125" style="251" customWidth="1"/>
    <col min="1029" max="1029" width="20.7109375" style="251" customWidth="1"/>
    <col min="1030" max="1031" width="5.7109375" style="251" customWidth="1"/>
    <col min="1032" max="1033" width="10.7109375" style="251" customWidth="1"/>
    <col min="1034" max="1034" width="7.7109375" style="251" customWidth="1"/>
    <col min="1035" max="1035" width="3.42578125" style="251" customWidth="1"/>
    <col min="1036" max="1036" width="33.42578125" style="251" customWidth="1"/>
    <col min="1037" max="1280" width="11.42578125" style="251"/>
    <col min="1281" max="1281" width="14.140625" style="251" customWidth="1"/>
    <col min="1282" max="1282" width="16.7109375" style="251" customWidth="1"/>
    <col min="1283" max="1283" width="70.42578125" style="251" customWidth="1"/>
    <col min="1284" max="1284" width="11.5703125" style="251" customWidth="1"/>
    <col min="1285" max="1285" width="20.7109375" style="251" customWidth="1"/>
    <col min="1286" max="1287" width="5.7109375" style="251" customWidth="1"/>
    <col min="1288" max="1289" width="10.7109375" style="251" customWidth="1"/>
    <col min="1290" max="1290" width="7.7109375" style="251" customWidth="1"/>
    <col min="1291" max="1291" width="3.42578125" style="251" customWidth="1"/>
    <col min="1292" max="1292" width="33.42578125" style="251" customWidth="1"/>
    <col min="1293" max="1536" width="11.42578125" style="251"/>
    <col min="1537" max="1537" width="14.140625" style="251" customWidth="1"/>
    <col min="1538" max="1538" width="16.7109375" style="251" customWidth="1"/>
    <col min="1539" max="1539" width="70.42578125" style="251" customWidth="1"/>
    <col min="1540" max="1540" width="11.5703125" style="251" customWidth="1"/>
    <col min="1541" max="1541" width="20.7109375" style="251" customWidth="1"/>
    <col min="1542" max="1543" width="5.7109375" style="251" customWidth="1"/>
    <col min="1544" max="1545" width="10.7109375" style="251" customWidth="1"/>
    <col min="1546" max="1546" width="7.7109375" style="251" customWidth="1"/>
    <col min="1547" max="1547" width="3.42578125" style="251" customWidth="1"/>
    <col min="1548" max="1548" width="33.42578125" style="251" customWidth="1"/>
    <col min="1549" max="1792" width="11.42578125" style="251"/>
    <col min="1793" max="1793" width="14.140625" style="251" customWidth="1"/>
    <col min="1794" max="1794" width="16.7109375" style="251" customWidth="1"/>
    <col min="1795" max="1795" width="70.42578125" style="251" customWidth="1"/>
    <col min="1796" max="1796" width="11.5703125" style="251" customWidth="1"/>
    <col min="1797" max="1797" width="20.7109375" style="251" customWidth="1"/>
    <col min="1798" max="1799" width="5.7109375" style="251" customWidth="1"/>
    <col min="1800" max="1801" width="10.7109375" style="251" customWidth="1"/>
    <col min="1802" max="1802" width="7.7109375" style="251" customWidth="1"/>
    <col min="1803" max="1803" width="3.42578125" style="251" customWidth="1"/>
    <col min="1804" max="1804" width="33.42578125" style="251" customWidth="1"/>
    <col min="1805" max="2048" width="11.42578125" style="251"/>
    <col min="2049" max="2049" width="14.140625" style="251" customWidth="1"/>
    <col min="2050" max="2050" width="16.7109375" style="251" customWidth="1"/>
    <col min="2051" max="2051" width="70.42578125" style="251" customWidth="1"/>
    <col min="2052" max="2052" width="11.5703125" style="251" customWidth="1"/>
    <col min="2053" max="2053" width="20.7109375" style="251" customWidth="1"/>
    <col min="2054" max="2055" width="5.7109375" style="251" customWidth="1"/>
    <col min="2056" max="2057" width="10.7109375" style="251" customWidth="1"/>
    <col min="2058" max="2058" width="7.7109375" style="251" customWidth="1"/>
    <col min="2059" max="2059" width="3.42578125" style="251" customWidth="1"/>
    <col min="2060" max="2060" width="33.42578125" style="251" customWidth="1"/>
    <col min="2061" max="2304" width="11.42578125" style="251"/>
    <col min="2305" max="2305" width="14.140625" style="251" customWidth="1"/>
    <col min="2306" max="2306" width="16.7109375" style="251" customWidth="1"/>
    <col min="2307" max="2307" width="70.42578125" style="251" customWidth="1"/>
    <col min="2308" max="2308" width="11.5703125" style="251" customWidth="1"/>
    <col min="2309" max="2309" width="20.7109375" style="251" customWidth="1"/>
    <col min="2310" max="2311" width="5.7109375" style="251" customWidth="1"/>
    <col min="2312" max="2313" width="10.7109375" style="251" customWidth="1"/>
    <col min="2314" max="2314" width="7.7109375" style="251" customWidth="1"/>
    <col min="2315" max="2315" width="3.42578125" style="251" customWidth="1"/>
    <col min="2316" max="2316" width="33.42578125" style="251" customWidth="1"/>
    <col min="2317" max="2560" width="11.42578125" style="251"/>
    <col min="2561" max="2561" width="14.140625" style="251" customWidth="1"/>
    <col min="2562" max="2562" width="16.7109375" style="251" customWidth="1"/>
    <col min="2563" max="2563" width="70.42578125" style="251" customWidth="1"/>
    <col min="2564" max="2564" width="11.5703125" style="251" customWidth="1"/>
    <col min="2565" max="2565" width="20.7109375" style="251" customWidth="1"/>
    <col min="2566" max="2567" width="5.7109375" style="251" customWidth="1"/>
    <col min="2568" max="2569" width="10.7109375" style="251" customWidth="1"/>
    <col min="2570" max="2570" width="7.7109375" style="251" customWidth="1"/>
    <col min="2571" max="2571" width="3.42578125" style="251" customWidth="1"/>
    <col min="2572" max="2572" width="33.42578125" style="251" customWidth="1"/>
    <col min="2573" max="2816" width="11.42578125" style="251"/>
    <col min="2817" max="2817" width="14.140625" style="251" customWidth="1"/>
    <col min="2818" max="2818" width="16.7109375" style="251" customWidth="1"/>
    <col min="2819" max="2819" width="70.42578125" style="251" customWidth="1"/>
    <col min="2820" max="2820" width="11.5703125" style="251" customWidth="1"/>
    <col min="2821" max="2821" width="20.7109375" style="251" customWidth="1"/>
    <col min="2822" max="2823" width="5.7109375" style="251" customWidth="1"/>
    <col min="2824" max="2825" width="10.7109375" style="251" customWidth="1"/>
    <col min="2826" max="2826" width="7.7109375" style="251" customWidth="1"/>
    <col min="2827" max="2827" width="3.42578125" style="251" customWidth="1"/>
    <col min="2828" max="2828" width="33.42578125" style="251" customWidth="1"/>
    <col min="2829" max="3072" width="11.42578125" style="251"/>
    <col min="3073" max="3073" width="14.140625" style="251" customWidth="1"/>
    <col min="3074" max="3074" width="16.7109375" style="251" customWidth="1"/>
    <col min="3075" max="3075" width="70.42578125" style="251" customWidth="1"/>
    <col min="3076" max="3076" width="11.5703125" style="251" customWidth="1"/>
    <col min="3077" max="3077" width="20.7109375" style="251" customWidth="1"/>
    <col min="3078" max="3079" width="5.7109375" style="251" customWidth="1"/>
    <col min="3080" max="3081" width="10.7109375" style="251" customWidth="1"/>
    <col min="3082" max="3082" width="7.7109375" style="251" customWidth="1"/>
    <col min="3083" max="3083" width="3.42578125" style="251" customWidth="1"/>
    <col min="3084" max="3084" width="33.42578125" style="251" customWidth="1"/>
    <col min="3085" max="3328" width="11.42578125" style="251"/>
    <col min="3329" max="3329" width="14.140625" style="251" customWidth="1"/>
    <col min="3330" max="3330" width="16.7109375" style="251" customWidth="1"/>
    <col min="3331" max="3331" width="70.42578125" style="251" customWidth="1"/>
    <col min="3332" max="3332" width="11.5703125" style="251" customWidth="1"/>
    <col min="3333" max="3333" width="20.7109375" style="251" customWidth="1"/>
    <col min="3334" max="3335" width="5.7109375" style="251" customWidth="1"/>
    <col min="3336" max="3337" width="10.7109375" style="251" customWidth="1"/>
    <col min="3338" max="3338" width="7.7109375" style="251" customWidth="1"/>
    <col min="3339" max="3339" width="3.42578125" style="251" customWidth="1"/>
    <col min="3340" max="3340" width="33.42578125" style="251" customWidth="1"/>
    <col min="3341" max="3584" width="11.42578125" style="251"/>
    <col min="3585" max="3585" width="14.140625" style="251" customWidth="1"/>
    <col min="3586" max="3586" width="16.7109375" style="251" customWidth="1"/>
    <col min="3587" max="3587" width="70.42578125" style="251" customWidth="1"/>
    <col min="3588" max="3588" width="11.5703125" style="251" customWidth="1"/>
    <col min="3589" max="3589" width="20.7109375" style="251" customWidth="1"/>
    <col min="3590" max="3591" width="5.7109375" style="251" customWidth="1"/>
    <col min="3592" max="3593" width="10.7109375" style="251" customWidth="1"/>
    <col min="3594" max="3594" width="7.7109375" style="251" customWidth="1"/>
    <col min="3595" max="3595" width="3.42578125" style="251" customWidth="1"/>
    <col min="3596" max="3596" width="33.42578125" style="251" customWidth="1"/>
    <col min="3597" max="3840" width="11.42578125" style="251"/>
    <col min="3841" max="3841" width="14.140625" style="251" customWidth="1"/>
    <col min="3842" max="3842" width="16.7109375" style="251" customWidth="1"/>
    <col min="3843" max="3843" width="70.42578125" style="251" customWidth="1"/>
    <col min="3844" max="3844" width="11.5703125" style="251" customWidth="1"/>
    <col min="3845" max="3845" width="20.7109375" style="251" customWidth="1"/>
    <col min="3846" max="3847" width="5.7109375" style="251" customWidth="1"/>
    <col min="3848" max="3849" width="10.7109375" style="251" customWidth="1"/>
    <col min="3850" max="3850" width="7.7109375" style="251" customWidth="1"/>
    <col min="3851" max="3851" width="3.42578125" style="251" customWidth="1"/>
    <col min="3852" max="3852" width="33.42578125" style="251" customWidth="1"/>
    <col min="3853" max="4096" width="11.42578125" style="251"/>
    <col min="4097" max="4097" width="14.140625" style="251" customWidth="1"/>
    <col min="4098" max="4098" width="16.7109375" style="251" customWidth="1"/>
    <col min="4099" max="4099" width="70.42578125" style="251" customWidth="1"/>
    <col min="4100" max="4100" width="11.5703125" style="251" customWidth="1"/>
    <col min="4101" max="4101" width="20.7109375" style="251" customWidth="1"/>
    <col min="4102" max="4103" width="5.7109375" style="251" customWidth="1"/>
    <col min="4104" max="4105" width="10.7109375" style="251" customWidth="1"/>
    <col min="4106" max="4106" width="7.7109375" style="251" customWidth="1"/>
    <col min="4107" max="4107" width="3.42578125" style="251" customWidth="1"/>
    <col min="4108" max="4108" width="33.42578125" style="251" customWidth="1"/>
    <col min="4109" max="4352" width="11.42578125" style="251"/>
    <col min="4353" max="4353" width="14.140625" style="251" customWidth="1"/>
    <col min="4354" max="4354" width="16.7109375" style="251" customWidth="1"/>
    <col min="4355" max="4355" width="70.42578125" style="251" customWidth="1"/>
    <col min="4356" max="4356" width="11.5703125" style="251" customWidth="1"/>
    <col min="4357" max="4357" width="20.7109375" style="251" customWidth="1"/>
    <col min="4358" max="4359" width="5.7109375" style="251" customWidth="1"/>
    <col min="4360" max="4361" width="10.7109375" style="251" customWidth="1"/>
    <col min="4362" max="4362" width="7.7109375" style="251" customWidth="1"/>
    <col min="4363" max="4363" width="3.42578125" style="251" customWidth="1"/>
    <col min="4364" max="4364" width="33.42578125" style="251" customWidth="1"/>
    <col min="4365" max="4608" width="11.42578125" style="251"/>
    <col min="4609" max="4609" width="14.140625" style="251" customWidth="1"/>
    <col min="4610" max="4610" width="16.7109375" style="251" customWidth="1"/>
    <col min="4611" max="4611" width="70.42578125" style="251" customWidth="1"/>
    <col min="4612" max="4612" width="11.5703125" style="251" customWidth="1"/>
    <col min="4613" max="4613" width="20.7109375" style="251" customWidth="1"/>
    <col min="4614" max="4615" width="5.7109375" style="251" customWidth="1"/>
    <col min="4616" max="4617" width="10.7109375" style="251" customWidth="1"/>
    <col min="4618" max="4618" width="7.7109375" style="251" customWidth="1"/>
    <col min="4619" max="4619" width="3.42578125" style="251" customWidth="1"/>
    <col min="4620" max="4620" width="33.42578125" style="251" customWidth="1"/>
    <col min="4621" max="4864" width="11.42578125" style="251"/>
    <col min="4865" max="4865" width="14.140625" style="251" customWidth="1"/>
    <col min="4866" max="4866" width="16.7109375" style="251" customWidth="1"/>
    <col min="4867" max="4867" width="70.42578125" style="251" customWidth="1"/>
    <col min="4868" max="4868" width="11.5703125" style="251" customWidth="1"/>
    <col min="4869" max="4869" width="20.7109375" style="251" customWidth="1"/>
    <col min="4870" max="4871" width="5.7109375" style="251" customWidth="1"/>
    <col min="4872" max="4873" width="10.7109375" style="251" customWidth="1"/>
    <col min="4874" max="4874" width="7.7109375" style="251" customWidth="1"/>
    <col min="4875" max="4875" width="3.42578125" style="251" customWidth="1"/>
    <col min="4876" max="4876" width="33.42578125" style="251" customWidth="1"/>
    <col min="4877" max="5120" width="11.42578125" style="251"/>
    <col min="5121" max="5121" width="14.140625" style="251" customWidth="1"/>
    <col min="5122" max="5122" width="16.7109375" style="251" customWidth="1"/>
    <col min="5123" max="5123" width="70.42578125" style="251" customWidth="1"/>
    <col min="5124" max="5124" width="11.5703125" style="251" customWidth="1"/>
    <col min="5125" max="5125" width="20.7109375" style="251" customWidth="1"/>
    <col min="5126" max="5127" width="5.7109375" style="251" customWidth="1"/>
    <col min="5128" max="5129" width="10.7109375" style="251" customWidth="1"/>
    <col min="5130" max="5130" width="7.7109375" style="251" customWidth="1"/>
    <col min="5131" max="5131" width="3.42578125" style="251" customWidth="1"/>
    <col min="5132" max="5132" width="33.42578125" style="251" customWidth="1"/>
    <col min="5133" max="5376" width="11.42578125" style="251"/>
    <col min="5377" max="5377" width="14.140625" style="251" customWidth="1"/>
    <col min="5378" max="5378" width="16.7109375" style="251" customWidth="1"/>
    <col min="5379" max="5379" width="70.42578125" style="251" customWidth="1"/>
    <col min="5380" max="5380" width="11.5703125" style="251" customWidth="1"/>
    <col min="5381" max="5381" width="20.7109375" style="251" customWidth="1"/>
    <col min="5382" max="5383" width="5.7109375" style="251" customWidth="1"/>
    <col min="5384" max="5385" width="10.7109375" style="251" customWidth="1"/>
    <col min="5386" max="5386" width="7.7109375" style="251" customWidth="1"/>
    <col min="5387" max="5387" width="3.42578125" style="251" customWidth="1"/>
    <col min="5388" max="5388" width="33.42578125" style="251" customWidth="1"/>
    <col min="5389" max="5632" width="11.42578125" style="251"/>
    <col min="5633" max="5633" width="14.140625" style="251" customWidth="1"/>
    <col min="5634" max="5634" width="16.7109375" style="251" customWidth="1"/>
    <col min="5635" max="5635" width="70.42578125" style="251" customWidth="1"/>
    <col min="5636" max="5636" width="11.5703125" style="251" customWidth="1"/>
    <col min="5637" max="5637" width="20.7109375" style="251" customWidth="1"/>
    <col min="5638" max="5639" width="5.7109375" style="251" customWidth="1"/>
    <col min="5640" max="5641" width="10.7109375" style="251" customWidth="1"/>
    <col min="5642" max="5642" width="7.7109375" style="251" customWidth="1"/>
    <col min="5643" max="5643" width="3.42578125" style="251" customWidth="1"/>
    <col min="5644" max="5644" width="33.42578125" style="251" customWidth="1"/>
    <col min="5645" max="5888" width="11.42578125" style="251"/>
    <col min="5889" max="5889" width="14.140625" style="251" customWidth="1"/>
    <col min="5890" max="5890" width="16.7109375" style="251" customWidth="1"/>
    <col min="5891" max="5891" width="70.42578125" style="251" customWidth="1"/>
    <col min="5892" max="5892" width="11.5703125" style="251" customWidth="1"/>
    <col min="5893" max="5893" width="20.7109375" style="251" customWidth="1"/>
    <col min="5894" max="5895" width="5.7109375" style="251" customWidth="1"/>
    <col min="5896" max="5897" width="10.7109375" style="251" customWidth="1"/>
    <col min="5898" max="5898" width="7.7109375" style="251" customWidth="1"/>
    <col min="5899" max="5899" width="3.42578125" style="251" customWidth="1"/>
    <col min="5900" max="5900" width="33.42578125" style="251" customWidth="1"/>
    <col min="5901" max="6144" width="11.42578125" style="251"/>
    <col min="6145" max="6145" width="14.140625" style="251" customWidth="1"/>
    <col min="6146" max="6146" width="16.7109375" style="251" customWidth="1"/>
    <col min="6147" max="6147" width="70.42578125" style="251" customWidth="1"/>
    <col min="6148" max="6148" width="11.5703125" style="251" customWidth="1"/>
    <col min="6149" max="6149" width="20.7109375" style="251" customWidth="1"/>
    <col min="6150" max="6151" width="5.7109375" style="251" customWidth="1"/>
    <col min="6152" max="6153" width="10.7109375" style="251" customWidth="1"/>
    <col min="6154" max="6154" width="7.7109375" style="251" customWidth="1"/>
    <col min="6155" max="6155" width="3.42578125" style="251" customWidth="1"/>
    <col min="6156" max="6156" width="33.42578125" style="251" customWidth="1"/>
    <col min="6157" max="6400" width="11.42578125" style="251"/>
    <col min="6401" max="6401" width="14.140625" style="251" customWidth="1"/>
    <col min="6402" max="6402" width="16.7109375" style="251" customWidth="1"/>
    <col min="6403" max="6403" width="70.42578125" style="251" customWidth="1"/>
    <col min="6404" max="6404" width="11.5703125" style="251" customWidth="1"/>
    <col min="6405" max="6405" width="20.7109375" style="251" customWidth="1"/>
    <col min="6406" max="6407" width="5.7109375" style="251" customWidth="1"/>
    <col min="6408" max="6409" width="10.7109375" style="251" customWidth="1"/>
    <col min="6410" max="6410" width="7.7109375" style="251" customWidth="1"/>
    <col min="6411" max="6411" width="3.42578125" style="251" customWidth="1"/>
    <col min="6412" max="6412" width="33.42578125" style="251" customWidth="1"/>
    <col min="6413" max="6656" width="11.42578125" style="251"/>
    <col min="6657" max="6657" width="14.140625" style="251" customWidth="1"/>
    <col min="6658" max="6658" width="16.7109375" style="251" customWidth="1"/>
    <col min="6659" max="6659" width="70.42578125" style="251" customWidth="1"/>
    <col min="6660" max="6660" width="11.5703125" style="251" customWidth="1"/>
    <col min="6661" max="6661" width="20.7109375" style="251" customWidth="1"/>
    <col min="6662" max="6663" width="5.7109375" style="251" customWidth="1"/>
    <col min="6664" max="6665" width="10.7109375" style="251" customWidth="1"/>
    <col min="6666" max="6666" width="7.7109375" style="251" customWidth="1"/>
    <col min="6667" max="6667" width="3.42578125" style="251" customWidth="1"/>
    <col min="6668" max="6668" width="33.42578125" style="251" customWidth="1"/>
    <col min="6669" max="6912" width="11.42578125" style="251"/>
    <col min="6913" max="6913" width="14.140625" style="251" customWidth="1"/>
    <col min="6914" max="6914" width="16.7109375" style="251" customWidth="1"/>
    <col min="6915" max="6915" width="70.42578125" style="251" customWidth="1"/>
    <col min="6916" max="6916" width="11.5703125" style="251" customWidth="1"/>
    <col min="6917" max="6917" width="20.7109375" style="251" customWidth="1"/>
    <col min="6918" max="6919" width="5.7109375" style="251" customWidth="1"/>
    <col min="6920" max="6921" width="10.7109375" style="251" customWidth="1"/>
    <col min="6922" max="6922" width="7.7109375" style="251" customWidth="1"/>
    <col min="6923" max="6923" width="3.42578125" style="251" customWidth="1"/>
    <col min="6924" max="6924" width="33.42578125" style="251" customWidth="1"/>
    <col min="6925" max="7168" width="11.42578125" style="251"/>
    <col min="7169" max="7169" width="14.140625" style="251" customWidth="1"/>
    <col min="7170" max="7170" width="16.7109375" style="251" customWidth="1"/>
    <col min="7171" max="7171" width="70.42578125" style="251" customWidth="1"/>
    <col min="7172" max="7172" width="11.5703125" style="251" customWidth="1"/>
    <col min="7173" max="7173" width="20.7109375" style="251" customWidth="1"/>
    <col min="7174" max="7175" width="5.7109375" style="251" customWidth="1"/>
    <col min="7176" max="7177" width="10.7109375" style="251" customWidth="1"/>
    <col min="7178" max="7178" width="7.7109375" style="251" customWidth="1"/>
    <col min="7179" max="7179" width="3.42578125" style="251" customWidth="1"/>
    <col min="7180" max="7180" width="33.42578125" style="251" customWidth="1"/>
    <col min="7181" max="7424" width="11.42578125" style="251"/>
    <col min="7425" max="7425" width="14.140625" style="251" customWidth="1"/>
    <col min="7426" max="7426" width="16.7109375" style="251" customWidth="1"/>
    <col min="7427" max="7427" width="70.42578125" style="251" customWidth="1"/>
    <col min="7428" max="7428" width="11.5703125" style="251" customWidth="1"/>
    <col min="7429" max="7429" width="20.7109375" style="251" customWidth="1"/>
    <col min="7430" max="7431" width="5.7109375" style="251" customWidth="1"/>
    <col min="7432" max="7433" width="10.7109375" style="251" customWidth="1"/>
    <col min="7434" max="7434" width="7.7109375" style="251" customWidth="1"/>
    <col min="7435" max="7435" width="3.42578125" style="251" customWidth="1"/>
    <col min="7436" max="7436" width="33.42578125" style="251" customWidth="1"/>
    <col min="7437" max="7680" width="11.42578125" style="251"/>
    <col min="7681" max="7681" width="14.140625" style="251" customWidth="1"/>
    <col min="7682" max="7682" width="16.7109375" style="251" customWidth="1"/>
    <col min="7683" max="7683" width="70.42578125" style="251" customWidth="1"/>
    <col min="7684" max="7684" width="11.5703125" style="251" customWidth="1"/>
    <col min="7685" max="7685" width="20.7109375" style="251" customWidth="1"/>
    <col min="7686" max="7687" width="5.7109375" style="251" customWidth="1"/>
    <col min="7688" max="7689" width="10.7109375" style="251" customWidth="1"/>
    <col min="7690" max="7690" width="7.7109375" style="251" customWidth="1"/>
    <col min="7691" max="7691" width="3.42578125" style="251" customWidth="1"/>
    <col min="7692" max="7692" width="33.42578125" style="251" customWidth="1"/>
    <col min="7693" max="7936" width="11.42578125" style="251"/>
    <col min="7937" max="7937" width="14.140625" style="251" customWidth="1"/>
    <col min="7938" max="7938" width="16.7109375" style="251" customWidth="1"/>
    <col min="7939" max="7939" width="70.42578125" style="251" customWidth="1"/>
    <col min="7940" max="7940" width="11.5703125" style="251" customWidth="1"/>
    <col min="7941" max="7941" width="20.7109375" style="251" customWidth="1"/>
    <col min="7942" max="7943" width="5.7109375" style="251" customWidth="1"/>
    <col min="7944" max="7945" width="10.7109375" style="251" customWidth="1"/>
    <col min="7946" max="7946" width="7.7109375" style="251" customWidth="1"/>
    <col min="7947" max="7947" width="3.42578125" style="251" customWidth="1"/>
    <col min="7948" max="7948" width="33.42578125" style="251" customWidth="1"/>
    <col min="7949" max="8192" width="11.42578125" style="251"/>
    <col min="8193" max="8193" width="14.140625" style="251" customWidth="1"/>
    <col min="8194" max="8194" width="16.7109375" style="251" customWidth="1"/>
    <col min="8195" max="8195" width="70.42578125" style="251" customWidth="1"/>
    <col min="8196" max="8196" width="11.5703125" style="251" customWidth="1"/>
    <col min="8197" max="8197" width="20.7109375" style="251" customWidth="1"/>
    <col min="8198" max="8199" width="5.7109375" style="251" customWidth="1"/>
    <col min="8200" max="8201" width="10.7109375" style="251" customWidth="1"/>
    <col min="8202" max="8202" width="7.7109375" style="251" customWidth="1"/>
    <col min="8203" max="8203" width="3.42578125" style="251" customWidth="1"/>
    <col min="8204" max="8204" width="33.42578125" style="251" customWidth="1"/>
    <col min="8205" max="8448" width="11.42578125" style="251"/>
    <col min="8449" max="8449" width="14.140625" style="251" customWidth="1"/>
    <col min="8450" max="8450" width="16.7109375" style="251" customWidth="1"/>
    <col min="8451" max="8451" width="70.42578125" style="251" customWidth="1"/>
    <col min="8452" max="8452" width="11.5703125" style="251" customWidth="1"/>
    <col min="8453" max="8453" width="20.7109375" style="251" customWidth="1"/>
    <col min="8454" max="8455" width="5.7109375" style="251" customWidth="1"/>
    <col min="8456" max="8457" width="10.7109375" style="251" customWidth="1"/>
    <col min="8458" max="8458" width="7.7109375" style="251" customWidth="1"/>
    <col min="8459" max="8459" width="3.42578125" style="251" customWidth="1"/>
    <col min="8460" max="8460" width="33.42578125" style="251" customWidth="1"/>
    <col min="8461" max="8704" width="11.42578125" style="251"/>
    <col min="8705" max="8705" width="14.140625" style="251" customWidth="1"/>
    <col min="8706" max="8706" width="16.7109375" style="251" customWidth="1"/>
    <col min="8707" max="8707" width="70.42578125" style="251" customWidth="1"/>
    <col min="8708" max="8708" width="11.5703125" style="251" customWidth="1"/>
    <col min="8709" max="8709" width="20.7109375" style="251" customWidth="1"/>
    <col min="8710" max="8711" width="5.7109375" style="251" customWidth="1"/>
    <col min="8712" max="8713" width="10.7109375" style="251" customWidth="1"/>
    <col min="8714" max="8714" width="7.7109375" style="251" customWidth="1"/>
    <col min="8715" max="8715" width="3.42578125" style="251" customWidth="1"/>
    <col min="8716" max="8716" width="33.42578125" style="251" customWidth="1"/>
    <col min="8717" max="8960" width="11.42578125" style="251"/>
    <col min="8961" max="8961" width="14.140625" style="251" customWidth="1"/>
    <col min="8962" max="8962" width="16.7109375" style="251" customWidth="1"/>
    <col min="8963" max="8963" width="70.42578125" style="251" customWidth="1"/>
    <col min="8964" max="8964" width="11.5703125" style="251" customWidth="1"/>
    <col min="8965" max="8965" width="20.7109375" style="251" customWidth="1"/>
    <col min="8966" max="8967" width="5.7109375" style="251" customWidth="1"/>
    <col min="8968" max="8969" width="10.7109375" style="251" customWidth="1"/>
    <col min="8970" max="8970" width="7.7109375" style="251" customWidth="1"/>
    <col min="8971" max="8971" width="3.42578125" style="251" customWidth="1"/>
    <col min="8972" max="8972" width="33.42578125" style="251" customWidth="1"/>
    <col min="8973" max="9216" width="11.42578125" style="251"/>
    <col min="9217" max="9217" width="14.140625" style="251" customWidth="1"/>
    <col min="9218" max="9218" width="16.7109375" style="251" customWidth="1"/>
    <col min="9219" max="9219" width="70.42578125" style="251" customWidth="1"/>
    <col min="9220" max="9220" width="11.5703125" style="251" customWidth="1"/>
    <col min="9221" max="9221" width="20.7109375" style="251" customWidth="1"/>
    <col min="9222" max="9223" width="5.7109375" style="251" customWidth="1"/>
    <col min="9224" max="9225" width="10.7109375" style="251" customWidth="1"/>
    <col min="9226" max="9226" width="7.7109375" style="251" customWidth="1"/>
    <col min="9227" max="9227" width="3.42578125" style="251" customWidth="1"/>
    <col min="9228" max="9228" width="33.42578125" style="251" customWidth="1"/>
    <col min="9229" max="9472" width="11.42578125" style="251"/>
    <col min="9473" max="9473" width="14.140625" style="251" customWidth="1"/>
    <col min="9474" max="9474" width="16.7109375" style="251" customWidth="1"/>
    <col min="9475" max="9475" width="70.42578125" style="251" customWidth="1"/>
    <col min="9476" max="9476" width="11.5703125" style="251" customWidth="1"/>
    <col min="9477" max="9477" width="20.7109375" style="251" customWidth="1"/>
    <col min="9478" max="9479" width="5.7109375" style="251" customWidth="1"/>
    <col min="9480" max="9481" width="10.7109375" style="251" customWidth="1"/>
    <col min="9482" max="9482" width="7.7109375" style="251" customWidth="1"/>
    <col min="9483" max="9483" width="3.42578125" style="251" customWidth="1"/>
    <col min="9484" max="9484" width="33.42578125" style="251" customWidth="1"/>
    <col min="9485" max="9728" width="11.42578125" style="251"/>
    <col min="9729" max="9729" width="14.140625" style="251" customWidth="1"/>
    <col min="9730" max="9730" width="16.7109375" style="251" customWidth="1"/>
    <col min="9731" max="9731" width="70.42578125" style="251" customWidth="1"/>
    <col min="9732" max="9732" width="11.5703125" style="251" customWidth="1"/>
    <col min="9733" max="9733" width="20.7109375" style="251" customWidth="1"/>
    <col min="9734" max="9735" width="5.7109375" style="251" customWidth="1"/>
    <col min="9736" max="9737" width="10.7109375" style="251" customWidth="1"/>
    <col min="9738" max="9738" width="7.7109375" style="251" customWidth="1"/>
    <col min="9739" max="9739" width="3.42578125" style="251" customWidth="1"/>
    <col min="9740" max="9740" width="33.42578125" style="251" customWidth="1"/>
    <col min="9741" max="9984" width="11.42578125" style="251"/>
    <col min="9985" max="9985" width="14.140625" style="251" customWidth="1"/>
    <col min="9986" max="9986" width="16.7109375" style="251" customWidth="1"/>
    <col min="9987" max="9987" width="70.42578125" style="251" customWidth="1"/>
    <col min="9988" max="9988" width="11.5703125" style="251" customWidth="1"/>
    <col min="9989" max="9989" width="20.7109375" style="251" customWidth="1"/>
    <col min="9990" max="9991" width="5.7109375" style="251" customWidth="1"/>
    <col min="9992" max="9993" width="10.7109375" style="251" customWidth="1"/>
    <col min="9994" max="9994" width="7.7109375" style="251" customWidth="1"/>
    <col min="9995" max="9995" width="3.42578125" style="251" customWidth="1"/>
    <col min="9996" max="9996" width="33.42578125" style="251" customWidth="1"/>
    <col min="9997" max="10240" width="11.42578125" style="251"/>
    <col min="10241" max="10241" width="14.140625" style="251" customWidth="1"/>
    <col min="10242" max="10242" width="16.7109375" style="251" customWidth="1"/>
    <col min="10243" max="10243" width="70.42578125" style="251" customWidth="1"/>
    <col min="10244" max="10244" width="11.5703125" style="251" customWidth="1"/>
    <col min="10245" max="10245" width="20.7109375" style="251" customWidth="1"/>
    <col min="10246" max="10247" width="5.7109375" style="251" customWidth="1"/>
    <col min="10248" max="10249" width="10.7109375" style="251" customWidth="1"/>
    <col min="10250" max="10250" width="7.7109375" style="251" customWidth="1"/>
    <col min="10251" max="10251" width="3.42578125" style="251" customWidth="1"/>
    <col min="10252" max="10252" width="33.42578125" style="251" customWidth="1"/>
    <col min="10253" max="10496" width="11.42578125" style="251"/>
    <col min="10497" max="10497" width="14.140625" style="251" customWidth="1"/>
    <col min="10498" max="10498" width="16.7109375" style="251" customWidth="1"/>
    <col min="10499" max="10499" width="70.42578125" style="251" customWidth="1"/>
    <col min="10500" max="10500" width="11.5703125" style="251" customWidth="1"/>
    <col min="10501" max="10501" width="20.7109375" style="251" customWidth="1"/>
    <col min="10502" max="10503" width="5.7109375" style="251" customWidth="1"/>
    <col min="10504" max="10505" width="10.7109375" style="251" customWidth="1"/>
    <col min="10506" max="10506" width="7.7109375" style="251" customWidth="1"/>
    <col min="10507" max="10507" width="3.42578125" style="251" customWidth="1"/>
    <col min="10508" max="10508" width="33.42578125" style="251" customWidth="1"/>
    <col min="10509" max="10752" width="11.42578125" style="251"/>
    <col min="10753" max="10753" width="14.140625" style="251" customWidth="1"/>
    <col min="10754" max="10754" width="16.7109375" style="251" customWidth="1"/>
    <col min="10755" max="10755" width="70.42578125" style="251" customWidth="1"/>
    <col min="10756" max="10756" width="11.5703125" style="251" customWidth="1"/>
    <col min="10757" max="10757" width="20.7109375" style="251" customWidth="1"/>
    <col min="10758" max="10759" width="5.7109375" style="251" customWidth="1"/>
    <col min="10760" max="10761" width="10.7109375" style="251" customWidth="1"/>
    <col min="10762" max="10762" width="7.7109375" style="251" customWidth="1"/>
    <col min="10763" max="10763" width="3.42578125" style="251" customWidth="1"/>
    <col min="10764" max="10764" width="33.42578125" style="251" customWidth="1"/>
    <col min="10765" max="11008" width="11.42578125" style="251"/>
    <col min="11009" max="11009" width="14.140625" style="251" customWidth="1"/>
    <col min="11010" max="11010" width="16.7109375" style="251" customWidth="1"/>
    <col min="11011" max="11011" width="70.42578125" style="251" customWidth="1"/>
    <col min="11012" max="11012" width="11.5703125" style="251" customWidth="1"/>
    <col min="11013" max="11013" width="20.7109375" style="251" customWidth="1"/>
    <col min="11014" max="11015" width="5.7109375" style="251" customWidth="1"/>
    <col min="11016" max="11017" width="10.7109375" style="251" customWidth="1"/>
    <col min="11018" max="11018" width="7.7109375" style="251" customWidth="1"/>
    <col min="11019" max="11019" width="3.42578125" style="251" customWidth="1"/>
    <col min="11020" max="11020" width="33.42578125" style="251" customWidth="1"/>
    <col min="11021" max="11264" width="11.42578125" style="251"/>
    <col min="11265" max="11265" width="14.140625" style="251" customWidth="1"/>
    <col min="11266" max="11266" width="16.7109375" style="251" customWidth="1"/>
    <col min="11267" max="11267" width="70.42578125" style="251" customWidth="1"/>
    <col min="11268" max="11268" width="11.5703125" style="251" customWidth="1"/>
    <col min="11269" max="11269" width="20.7109375" style="251" customWidth="1"/>
    <col min="11270" max="11271" width="5.7109375" style="251" customWidth="1"/>
    <col min="11272" max="11273" width="10.7109375" style="251" customWidth="1"/>
    <col min="11274" max="11274" width="7.7109375" style="251" customWidth="1"/>
    <col min="11275" max="11275" width="3.42578125" style="251" customWidth="1"/>
    <col min="11276" max="11276" width="33.42578125" style="251" customWidth="1"/>
    <col min="11277" max="11520" width="11.42578125" style="251"/>
    <col min="11521" max="11521" width="14.140625" style="251" customWidth="1"/>
    <col min="11522" max="11522" width="16.7109375" style="251" customWidth="1"/>
    <col min="11523" max="11523" width="70.42578125" style="251" customWidth="1"/>
    <col min="11524" max="11524" width="11.5703125" style="251" customWidth="1"/>
    <col min="11525" max="11525" width="20.7109375" style="251" customWidth="1"/>
    <col min="11526" max="11527" width="5.7109375" style="251" customWidth="1"/>
    <col min="11528" max="11529" width="10.7109375" style="251" customWidth="1"/>
    <col min="11530" max="11530" width="7.7109375" style="251" customWidth="1"/>
    <col min="11531" max="11531" width="3.42578125" style="251" customWidth="1"/>
    <col min="11532" max="11532" width="33.42578125" style="251" customWidth="1"/>
    <col min="11533" max="11776" width="11.42578125" style="251"/>
    <col min="11777" max="11777" width="14.140625" style="251" customWidth="1"/>
    <col min="11778" max="11778" width="16.7109375" style="251" customWidth="1"/>
    <col min="11779" max="11779" width="70.42578125" style="251" customWidth="1"/>
    <col min="11780" max="11780" width="11.5703125" style="251" customWidth="1"/>
    <col min="11781" max="11781" width="20.7109375" style="251" customWidth="1"/>
    <col min="11782" max="11783" width="5.7109375" style="251" customWidth="1"/>
    <col min="11784" max="11785" width="10.7109375" style="251" customWidth="1"/>
    <col min="11786" max="11786" width="7.7109375" style="251" customWidth="1"/>
    <col min="11787" max="11787" width="3.42578125" style="251" customWidth="1"/>
    <col min="11788" max="11788" width="33.42578125" style="251" customWidth="1"/>
    <col min="11789" max="12032" width="11.42578125" style="251"/>
    <col min="12033" max="12033" width="14.140625" style="251" customWidth="1"/>
    <col min="12034" max="12034" width="16.7109375" style="251" customWidth="1"/>
    <col min="12035" max="12035" width="70.42578125" style="251" customWidth="1"/>
    <col min="12036" max="12036" width="11.5703125" style="251" customWidth="1"/>
    <col min="12037" max="12037" width="20.7109375" style="251" customWidth="1"/>
    <col min="12038" max="12039" width="5.7109375" style="251" customWidth="1"/>
    <col min="12040" max="12041" width="10.7109375" style="251" customWidth="1"/>
    <col min="12042" max="12042" width="7.7109375" style="251" customWidth="1"/>
    <col min="12043" max="12043" width="3.42578125" style="251" customWidth="1"/>
    <col min="12044" max="12044" width="33.42578125" style="251" customWidth="1"/>
    <col min="12045" max="12288" width="11.42578125" style="251"/>
    <col min="12289" max="12289" width="14.140625" style="251" customWidth="1"/>
    <col min="12290" max="12290" width="16.7109375" style="251" customWidth="1"/>
    <col min="12291" max="12291" width="70.42578125" style="251" customWidth="1"/>
    <col min="12292" max="12292" width="11.5703125" style="251" customWidth="1"/>
    <col min="12293" max="12293" width="20.7109375" style="251" customWidth="1"/>
    <col min="12294" max="12295" width="5.7109375" style="251" customWidth="1"/>
    <col min="12296" max="12297" width="10.7109375" style="251" customWidth="1"/>
    <col min="12298" max="12298" width="7.7109375" style="251" customWidth="1"/>
    <col min="12299" max="12299" width="3.42578125" style="251" customWidth="1"/>
    <col min="12300" max="12300" width="33.42578125" style="251" customWidth="1"/>
    <col min="12301" max="12544" width="11.42578125" style="251"/>
    <col min="12545" max="12545" width="14.140625" style="251" customWidth="1"/>
    <col min="12546" max="12546" width="16.7109375" style="251" customWidth="1"/>
    <col min="12547" max="12547" width="70.42578125" style="251" customWidth="1"/>
    <col min="12548" max="12548" width="11.5703125" style="251" customWidth="1"/>
    <col min="12549" max="12549" width="20.7109375" style="251" customWidth="1"/>
    <col min="12550" max="12551" width="5.7109375" style="251" customWidth="1"/>
    <col min="12552" max="12553" width="10.7109375" style="251" customWidth="1"/>
    <col min="12554" max="12554" width="7.7109375" style="251" customWidth="1"/>
    <col min="12555" max="12555" width="3.42578125" style="251" customWidth="1"/>
    <col min="12556" max="12556" width="33.42578125" style="251" customWidth="1"/>
    <col min="12557" max="12800" width="11.42578125" style="251"/>
    <col min="12801" max="12801" width="14.140625" style="251" customWidth="1"/>
    <col min="12802" max="12802" width="16.7109375" style="251" customWidth="1"/>
    <col min="12803" max="12803" width="70.42578125" style="251" customWidth="1"/>
    <col min="12804" max="12804" width="11.5703125" style="251" customWidth="1"/>
    <col min="12805" max="12805" width="20.7109375" style="251" customWidth="1"/>
    <col min="12806" max="12807" width="5.7109375" style="251" customWidth="1"/>
    <col min="12808" max="12809" width="10.7109375" style="251" customWidth="1"/>
    <col min="12810" max="12810" width="7.7109375" style="251" customWidth="1"/>
    <col min="12811" max="12811" width="3.42578125" style="251" customWidth="1"/>
    <col min="12812" max="12812" width="33.42578125" style="251" customWidth="1"/>
    <col min="12813" max="13056" width="11.42578125" style="251"/>
    <col min="13057" max="13057" width="14.140625" style="251" customWidth="1"/>
    <col min="13058" max="13058" width="16.7109375" style="251" customWidth="1"/>
    <col min="13059" max="13059" width="70.42578125" style="251" customWidth="1"/>
    <col min="13060" max="13060" width="11.5703125" style="251" customWidth="1"/>
    <col min="13061" max="13061" width="20.7109375" style="251" customWidth="1"/>
    <col min="13062" max="13063" width="5.7109375" style="251" customWidth="1"/>
    <col min="13064" max="13065" width="10.7109375" style="251" customWidth="1"/>
    <col min="13066" max="13066" width="7.7109375" style="251" customWidth="1"/>
    <col min="13067" max="13067" width="3.42578125" style="251" customWidth="1"/>
    <col min="13068" max="13068" width="33.42578125" style="251" customWidth="1"/>
    <col min="13069" max="13312" width="11.42578125" style="251"/>
    <col min="13313" max="13313" width="14.140625" style="251" customWidth="1"/>
    <col min="13314" max="13314" width="16.7109375" style="251" customWidth="1"/>
    <col min="13315" max="13315" width="70.42578125" style="251" customWidth="1"/>
    <col min="13316" max="13316" width="11.5703125" style="251" customWidth="1"/>
    <col min="13317" max="13317" width="20.7109375" style="251" customWidth="1"/>
    <col min="13318" max="13319" width="5.7109375" style="251" customWidth="1"/>
    <col min="13320" max="13321" width="10.7109375" style="251" customWidth="1"/>
    <col min="13322" max="13322" width="7.7109375" style="251" customWidth="1"/>
    <col min="13323" max="13323" width="3.42578125" style="251" customWidth="1"/>
    <col min="13324" max="13324" width="33.42578125" style="251" customWidth="1"/>
    <col min="13325" max="13568" width="11.42578125" style="251"/>
    <col min="13569" max="13569" width="14.140625" style="251" customWidth="1"/>
    <col min="13570" max="13570" width="16.7109375" style="251" customWidth="1"/>
    <col min="13571" max="13571" width="70.42578125" style="251" customWidth="1"/>
    <col min="13572" max="13572" width="11.5703125" style="251" customWidth="1"/>
    <col min="13573" max="13573" width="20.7109375" style="251" customWidth="1"/>
    <col min="13574" max="13575" width="5.7109375" style="251" customWidth="1"/>
    <col min="13576" max="13577" width="10.7109375" style="251" customWidth="1"/>
    <col min="13578" max="13578" width="7.7109375" style="251" customWidth="1"/>
    <col min="13579" max="13579" width="3.42578125" style="251" customWidth="1"/>
    <col min="13580" max="13580" width="33.42578125" style="251" customWidth="1"/>
    <col min="13581" max="13824" width="11.42578125" style="251"/>
    <col min="13825" max="13825" width="14.140625" style="251" customWidth="1"/>
    <col min="13826" max="13826" width="16.7109375" style="251" customWidth="1"/>
    <col min="13827" max="13827" width="70.42578125" style="251" customWidth="1"/>
    <col min="13828" max="13828" width="11.5703125" style="251" customWidth="1"/>
    <col min="13829" max="13829" width="20.7109375" style="251" customWidth="1"/>
    <col min="13830" max="13831" width="5.7109375" style="251" customWidth="1"/>
    <col min="13832" max="13833" width="10.7109375" style="251" customWidth="1"/>
    <col min="13834" max="13834" width="7.7109375" style="251" customWidth="1"/>
    <col min="13835" max="13835" width="3.42578125" style="251" customWidth="1"/>
    <col min="13836" max="13836" width="33.42578125" style="251" customWidth="1"/>
    <col min="13837" max="14080" width="11.42578125" style="251"/>
    <col min="14081" max="14081" width="14.140625" style="251" customWidth="1"/>
    <col min="14082" max="14082" width="16.7109375" style="251" customWidth="1"/>
    <col min="14083" max="14083" width="70.42578125" style="251" customWidth="1"/>
    <col min="14084" max="14084" width="11.5703125" style="251" customWidth="1"/>
    <col min="14085" max="14085" width="20.7109375" style="251" customWidth="1"/>
    <col min="14086" max="14087" width="5.7109375" style="251" customWidth="1"/>
    <col min="14088" max="14089" width="10.7109375" style="251" customWidth="1"/>
    <col min="14090" max="14090" width="7.7109375" style="251" customWidth="1"/>
    <col min="14091" max="14091" width="3.42578125" style="251" customWidth="1"/>
    <col min="14092" max="14092" width="33.42578125" style="251" customWidth="1"/>
    <col min="14093" max="14336" width="11.42578125" style="251"/>
    <col min="14337" max="14337" width="14.140625" style="251" customWidth="1"/>
    <col min="14338" max="14338" width="16.7109375" style="251" customWidth="1"/>
    <col min="14339" max="14339" width="70.42578125" style="251" customWidth="1"/>
    <col min="14340" max="14340" width="11.5703125" style="251" customWidth="1"/>
    <col min="14341" max="14341" width="20.7109375" style="251" customWidth="1"/>
    <col min="14342" max="14343" width="5.7109375" style="251" customWidth="1"/>
    <col min="14344" max="14345" width="10.7109375" style="251" customWidth="1"/>
    <col min="14346" max="14346" width="7.7109375" style="251" customWidth="1"/>
    <col min="14347" max="14347" width="3.42578125" style="251" customWidth="1"/>
    <col min="14348" max="14348" width="33.42578125" style="251" customWidth="1"/>
    <col min="14349" max="14592" width="11.42578125" style="251"/>
    <col min="14593" max="14593" width="14.140625" style="251" customWidth="1"/>
    <col min="14594" max="14594" width="16.7109375" style="251" customWidth="1"/>
    <col min="14595" max="14595" width="70.42578125" style="251" customWidth="1"/>
    <col min="14596" max="14596" width="11.5703125" style="251" customWidth="1"/>
    <col min="14597" max="14597" width="20.7109375" style="251" customWidth="1"/>
    <col min="14598" max="14599" width="5.7109375" style="251" customWidth="1"/>
    <col min="14600" max="14601" width="10.7109375" style="251" customWidth="1"/>
    <col min="14602" max="14602" width="7.7109375" style="251" customWidth="1"/>
    <col min="14603" max="14603" width="3.42578125" style="251" customWidth="1"/>
    <col min="14604" max="14604" width="33.42578125" style="251" customWidth="1"/>
    <col min="14605" max="14848" width="11.42578125" style="251"/>
    <col min="14849" max="14849" width="14.140625" style="251" customWidth="1"/>
    <col min="14850" max="14850" width="16.7109375" style="251" customWidth="1"/>
    <col min="14851" max="14851" width="70.42578125" style="251" customWidth="1"/>
    <col min="14852" max="14852" width="11.5703125" style="251" customWidth="1"/>
    <col min="14853" max="14853" width="20.7109375" style="251" customWidth="1"/>
    <col min="14854" max="14855" width="5.7109375" style="251" customWidth="1"/>
    <col min="14856" max="14857" width="10.7109375" style="251" customWidth="1"/>
    <col min="14858" max="14858" width="7.7109375" style="251" customWidth="1"/>
    <col min="14859" max="14859" width="3.42578125" style="251" customWidth="1"/>
    <col min="14860" max="14860" width="33.42578125" style="251" customWidth="1"/>
    <col min="14861" max="15104" width="11.42578125" style="251"/>
    <col min="15105" max="15105" width="14.140625" style="251" customWidth="1"/>
    <col min="15106" max="15106" width="16.7109375" style="251" customWidth="1"/>
    <col min="15107" max="15107" width="70.42578125" style="251" customWidth="1"/>
    <col min="15108" max="15108" width="11.5703125" style="251" customWidth="1"/>
    <col min="15109" max="15109" width="20.7109375" style="251" customWidth="1"/>
    <col min="15110" max="15111" width="5.7109375" style="251" customWidth="1"/>
    <col min="15112" max="15113" width="10.7109375" style="251" customWidth="1"/>
    <col min="15114" max="15114" width="7.7109375" style="251" customWidth="1"/>
    <col min="15115" max="15115" width="3.42578125" style="251" customWidth="1"/>
    <col min="15116" max="15116" width="33.42578125" style="251" customWidth="1"/>
    <col min="15117" max="15360" width="11.42578125" style="251"/>
    <col min="15361" max="15361" width="14.140625" style="251" customWidth="1"/>
    <col min="15362" max="15362" width="16.7109375" style="251" customWidth="1"/>
    <col min="15363" max="15363" width="70.42578125" style="251" customWidth="1"/>
    <col min="15364" max="15364" width="11.5703125" style="251" customWidth="1"/>
    <col min="15365" max="15365" width="20.7109375" style="251" customWidth="1"/>
    <col min="15366" max="15367" width="5.7109375" style="251" customWidth="1"/>
    <col min="15368" max="15369" width="10.7109375" style="251" customWidth="1"/>
    <col min="15370" max="15370" width="7.7109375" style="251" customWidth="1"/>
    <col min="15371" max="15371" width="3.42578125" style="251" customWidth="1"/>
    <col min="15372" max="15372" width="33.42578125" style="251" customWidth="1"/>
    <col min="15373" max="15616" width="11.42578125" style="251"/>
    <col min="15617" max="15617" width="14.140625" style="251" customWidth="1"/>
    <col min="15618" max="15618" width="16.7109375" style="251" customWidth="1"/>
    <col min="15619" max="15619" width="70.42578125" style="251" customWidth="1"/>
    <col min="15620" max="15620" width="11.5703125" style="251" customWidth="1"/>
    <col min="15621" max="15621" width="20.7109375" style="251" customWidth="1"/>
    <col min="15622" max="15623" width="5.7109375" style="251" customWidth="1"/>
    <col min="15624" max="15625" width="10.7109375" style="251" customWidth="1"/>
    <col min="15626" max="15626" width="7.7109375" style="251" customWidth="1"/>
    <col min="15627" max="15627" width="3.42578125" style="251" customWidth="1"/>
    <col min="15628" max="15628" width="33.42578125" style="251" customWidth="1"/>
    <col min="15629" max="15872" width="11.42578125" style="251"/>
    <col min="15873" max="15873" width="14.140625" style="251" customWidth="1"/>
    <col min="15874" max="15874" width="16.7109375" style="251" customWidth="1"/>
    <col min="15875" max="15875" width="70.42578125" style="251" customWidth="1"/>
    <col min="15876" max="15876" width="11.5703125" style="251" customWidth="1"/>
    <col min="15877" max="15877" width="20.7109375" style="251" customWidth="1"/>
    <col min="15878" max="15879" width="5.7109375" style="251" customWidth="1"/>
    <col min="15880" max="15881" width="10.7109375" style="251" customWidth="1"/>
    <col min="15882" max="15882" width="7.7109375" style="251" customWidth="1"/>
    <col min="15883" max="15883" width="3.42578125" style="251" customWidth="1"/>
    <col min="15884" max="15884" width="33.42578125" style="251" customWidth="1"/>
    <col min="15885" max="16128" width="11.42578125" style="251"/>
    <col min="16129" max="16129" width="14.140625" style="251" customWidth="1"/>
    <col min="16130" max="16130" width="16.7109375" style="251" customWidth="1"/>
    <col min="16131" max="16131" width="70.42578125" style="251" customWidth="1"/>
    <col min="16132" max="16132" width="11.5703125" style="251" customWidth="1"/>
    <col min="16133" max="16133" width="20.7109375" style="251" customWidth="1"/>
    <col min="16134" max="16135" width="5.7109375" style="251" customWidth="1"/>
    <col min="16136" max="16137" width="10.7109375" style="251" customWidth="1"/>
    <col min="16138" max="16138" width="7.7109375" style="251" customWidth="1"/>
    <col min="16139" max="16139" width="3.42578125" style="251" customWidth="1"/>
    <col min="16140" max="16140" width="33.42578125" style="251" customWidth="1"/>
    <col min="16141" max="16384" width="11.42578125" style="251"/>
  </cols>
  <sheetData>
    <row r="1" spans="1:12" ht="17.25" customHeight="1" x14ac:dyDescent="0.25">
      <c r="A1" s="244" t="s">
        <v>506</v>
      </c>
      <c r="B1" s="245"/>
      <c r="C1" s="246" t="s">
        <v>507</v>
      </c>
      <c r="D1" s="247" t="s">
        <v>508</v>
      </c>
      <c r="E1" s="248">
        <f>[1]Form1_Situation!I2</f>
        <v>5</v>
      </c>
      <c r="F1" s="249"/>
      <c r="G1" s="249"/>
      <c r="H1" s="249"/>
      <c r="I1" s="249"/>
      <c r="J1" s="250"/>
      <c r="K1" s="250"/>
      <c r="L1" s="250"/>
    </row>
    <row r="2" spans="1:12" ht="17.25" customHeight="1" x14ac:dyDescent="0.25">
      <c r="A2" s="252" t="s">
        <v>509</v>
      </c>
      <c r="B2" s="253"/>
      <c r="C2" s="254" t="str">
        <f>[1]Form1_Situation!C2</f>
        <v>Schenkon, Chommlebach</v>
      </c>
      <c r="D2" s="255" t="s">
        <v>7</v>
      </c>
      <c r="E2" s="256" t="s">
        <v>536</v>
      </c>
      <c r="F2" s="249"/>
      <c r="G2" s="249"/>
      <c r="H2" s="249"/>
      <c r="I2" s="249"/>
      <c r="J2" s="250"/>
      <c r="K2" s="250"/>
      <c r="L2" s="250"/>
    </row>
    <row r="3" spans="1:12" ht="21" customHeight="1" thickBot="1" x14ac:dyDescent="0.25">
      <c r="A3" s="257" t="s">
        <v>510</v>
      </c>
      <c r="B3" s="258" t="s">
        <v>511</v>
      </c>
      <c r="C3" s="269">
        <v>43644</v>
      </c>
      <c r="D3" s="402"/>
      <c r="E3" s="403"/>
      <c r="F3" s="249"/>
      <c r="G3" s="249"/>
      <c r="H3" s="249"/>
      <c r="I3" s="249"/>
      <c r="J3" s="250"/>
      <c r="K3" s="250"/>
      <c r="L3" s="250"/>
    </row>
    <row r="4" spans="1:12" x14ac:dyDescent="0.2">
      <c r="A4" s="259"/>
      <c r="B4" s="399" t="s">
        <v>539</v>
      </c>
      <c r="C4" s="400"/>
      <c r="D4" s="400"/>
      <c r="E4" s="401"/>
    </row>
    <row r="5" spans="1:12" x14ac:dyDescent="0.2">
      <c r="A5" s="261"/>
      <c r="B5" s="413" t="s">
        <v>521</v>
      </c>
      <c r="C5" s="405"/>
      <c r="D5" s="405"/>
      <c r="E5" s="406"/>
    </row>
    <row r="6" spans="1:12" ht="41.45" customHeight="1" x14ac:dyDescent="0.2">
      <c r="A6" s="262" t="s">
        <v>512</v>
      </c>
      <c r="B6" s="414" t="s">
        <v>540</v>
      </c>
      <c r="C6" s="408"/>
      <c r="D6" s="408"/>
      <c r="E6" s="409"/>
    </row>
    <row r="7" spans="1:12" x14ac:dyDescent="0.2">
      <c r="A7" s="261"/>
      <c r="B7" s="392"/>
      <c r="C7" s="393"/>
      <c r="D7" s="393"/>
      <c r="E7" s="394"/>
    </row>
    <row r="8" spans="1:12" ht="12.75" customHeight="1" x14ac:dyDescent="0.2">
      <c r="A8" s="262"/>
      <c r="B8" s="412" t="s">
        <v>522</v>
      </c>
      <c r="C8" s="400"/>
      <c r="D8" s="400"/>
      <c r="E8" s="401"/>
    </row>
    <row r="9" spans="1:12" ht="36.75" customHeight="1" x14ac:dyDescent="0.2">
      <c r="A9" s="262" t="s">
        <v>512</v>
      </c>
      <c r="B9" s="398" t="s">
        <v>534</v>
      </c>
      <c r="C9" s="393"/>
      <c r="D9" s="393"/>
      <c r="E9" s="394"/>
    </row>
    <row r="10" spans="1:12" x14ac:dyDescent="0.2">
      <c r="A10" s="261"/>
      <c r="B10" s="392"/>
      <c r="C10" s="393"/>
      <c r="D10" s="393"/>
      <c r="E10" s="394"/>
    </row>
    <row r="11" spans="1:12" x14ac:dyDescent="0.2">
      <c r="A11" s="262" t="s">
        <v>512</v>
      </c>
      <c r="B11" s="392" t="s">
        <v>524</v>
      </c>
      <c r="C11" s="393"/>
      <c r="D11" s="393"/>
      <c r="E11" s="394"/>
    </row>
    <row r="12" spans="1:12" ht="12.75" customHeight="1" x14ac:dyDescent="0.2">
      <c r="A12" s="262"/>
      <c r="B12" s="398"/>
      <c r="C12" s="393"/>
      <c r="D12" s="393"/>
      <c r="E12" s="394"/>
    </row>
    <row r="13" spans="1:12" x14ac:dyDescent="0.2">
      <c r="A13" s="262" t="s">
        <v>512</v>
      </c>
      <c r="B13" s="398" t="s">
        <v>523</v>
      </c>
      <c r="C13" s="393"/>
      <c r="D13" s="393"/>
      <c r="E13" s="394"/>
    </row>
    <row r="14" spans="1:12" x14ac:dyDescent="0.2">
      <c r="A14" s="261"/>
      <c r="B14" s="392"/>
      <c r="C14" s="393"/>
      <c r="D14" s="393"/>
      <c r="E14" s="394"/>
    </row>
    <row r="15" spans="1:12" x14ac:dyDescent="0.2">
      <c r="A15" s="261"/>
      <c r="B15" s="412" t="s">
        <v>545</v>
      </c>
      <c r="C15" s="400"/>
      <c r="D15" s="400"/>
      <c r="E15" s="401"/>
    </row>
    <row r="16" spans="1:12" x14ac:dyDescent="0.2">
      <c r="A16" s="262" t="s">
        <v>512</v>
      </c>
      <c r="B16" s="392" t="s">
        <v>543</v>
      </c>
      <c r="C16" s="393"/>
      <c r="D16" s="393"/>
      <c r="E16" s="394"/>
    </row>
    <row r="17" spans="1:5" x14ac:dyDescent="0.2">
      <c r="A17" s="262" t="s">
        <v>512</v>
      </c>
      <c r="B17" s="392" t="s">
        <v>544</v>
      </c>
      <c r="C17" s="393"/>
      <c r="D17" s="393"/>
      <c r="E17" s="394"/>
    </row>
    <row r="18" spans="1:5" x14ac:dyDescent="0.2">
      <c r="A18" s="261"/>
      <c r="B18" s="392"/>
      <c r="C18" s="393"/>
      <c r="D18" s="393"/>
      <c r="E18" s="394"/>
    </row>
    <row r="19" spans="1:5" x14ac:dyDescent="0.2">
      <c r="A19" s="261"/>
      <c r="B19" s="392"/>
      <c r="C19" s="393"/>
      <c r="D19" s="393"/>
      <c r="E19" s="394"/>
    </row>
    <row r="20" spans="1:5" x14ac:dyDescent="0.2">
      <c r="A20" s="261"/>
      <c r="B20" s="392"/>
      <c r="C20" s="393"/>
      <c r="D20" s="393"/>
      <c r="E20" s="394"/>
    </row>
    <row r="21" spans="1:5" x14ac:dyDescent="0.2">
      <c r="A21" s="261"/>
      <c r="B21" s="392"/>
      <c r="C21" s="393"/>
      <c r="D21" s="393"/>
      <c r="E21" s="394"/>
    </row>
    <row r="22" spans="1:5" x14ac:dyDescent="0.2">
      <c r="A22" s="261"/>
      <c r="B22" s="392"/>
      <c r="C22" s="393"/>
      <c r="D22" s="393"/>
      <c r="E22" s="394"/>
    </row>
    <row r="23" spans="1:5" x14ac:dyDescent="0.2">
      <c r="A23" s="261"/>
      <c r="B23" s="392"/>
      <c r="C23" s="393"/>
      <c r="D23" s="393"/>
      <c r="E23" s="394"/>
    </row>
    <row r="24" spans="1:5" x14ac:dyDescent="0.2">
      <c r="A24" s="261"/>
      <c r="B24" s="392"/>
      <c r="C24" s="393"/>
      <c r="D24" s="393"/>
      <c r="E24" s="394"/>
    </row>
    <row r="25" spans="1:5" x14ac:dyDescent="0.2">
      <c r="A25" s="261"/>
      <c r="B25" s="392"/>
      <c r="C25" s="393"/>
      <c r="D25" s="393"/>
      <c r="E25" s="394"/>
    </row>
    <row r="26" spans="1:5" x14ac:dyDescent="0.2">
      <c r="A26" s="261"/>
      <c r="B26" s="392"/>
      <c r="C26" s="393"/>
      <c r="D26" s="393"/>
      <c r="E26" s="394"/>
    </row>
    <row r="27" spans="1:5" x14ac:dyDescent="0.2">
      <c r="A27" s="261"/>
      <c r="B27" s="392"/>
      <c r="C27" s="393"/>
      <c r="D27" s="393"/>
      <c r="E27" s="394"/>
    </row>
    <row r="28" spans="1:5" x14ac:dyDescent="0.2">
      <c r="A28" s="261"/>
      <c r="B28" s="263"/>
      <c r="C28" s="264"/>
      <c r="D28" s="264"/>
      <c r="E28" s="265"/>
    </row>
    <row r="29" spans="1:5" x14ac:dyDescent="0.2">
      <c r="A29" s="261"/>
      <c r="B29" s="263"/>
      <c r="C29" s="264"/>
      <c r="D29" s="264"/>
      <c r="E29" s="265"/>
    </row>
    <row r="30" spans="1:5" x14ac:dyDescent="0.2">
      <c r="A30" s="261"/>
      <c r="B30" s="263"/>
      <c r="C30" s="264"/>
      <c r="D30" s="264"/>
      <c r="E30" s="265"/>
    </row>
    <row r="31" spans="1:5" x14ac:dyDescent="0.2">
      <c r="A31" s="261"/>
      <c r="B31" s="263"/>
      <c r="C31" s="264"/>
      <c r="D31" s="264"/>
      <c r="E31" s="265"/>
    </row>
    <row r="32" spans="1:5" x14ac:dyDescent="0.2">
      <c r="A32" s="261"/>
      <c r="B32" s="392"/>
      <c r="C32" s="393"/>
      <c r="D32" s="393"/>
      <c r="E32" s="394"/>
    </row>
    <row r="33" spans="1:5" x14ac:dyDescent="0.2">
      <c r="A33" s="261"/>
      <c r="B33" s="392"/>
      <c r="C33" s="393"/>
      <c r="D33" s="393"/>
      <c r="E33" s="394"/>
    </row>
    <row r="34" spans="1:5" x14ac:dyDescent="0.2">
      <c r="A34" s="261"/>
      <c r="B34" s="392"/>
      <c r="C34" s="393"/>
      <c r="D34" s="393"/>
      <c r="E34" s="394"/>
    </row>
    <row r="35" spans="1:5" x14ac:dyDescent="0.2">
      <c r="A35" s="261"/>
      <c r="B35" s="392"/>
      <c r="C35" s="393"/>
      <c r="D35" s="393"/>
      <c r="E35" s="394"/>
    </row>
    <row r="36" spans="1:5" x14ac:dyDescent="0.2">
      <c r="A36" s="261"/>
      <c r="B36" s="392"/>
      <c r="C36" s="393"/>
      <c r="D36" s="393"/>
      <c r="E36" s="394"/>
    </row>
    <row r="37" spans="1:5" x14ac:dyDescent="0.2">
      <c r="A37" s="261"/>
      <c r="B37" s="392"/>
      <c r="C37" s="393"/>
      <c r="D37" s="393"/>
      <c r="E37" s="394"/>
    </row>
    <row r="38" spans="1:5" x14ac:dyDescent="0.2">
      <c r="A38" s="261"/>
      <c r="B38" s="392"/>
      <c r="C38" s="393"/>
      <c r="D38" s="393"/>
      <c r="E38" s="394"/>
    </row>
    <row r="39" spans="1:5" x14ac:dyDescent="0.2">
      <c r="A39" s="261"/>
      <c r="B39" s="392"/>
      <c r="C39" s="393"/>
      <c r="D39" s="393"/>
      <c r="E39" s="394"/>
    </row>
    <row r="40" spans="1:5" ht="13.5" thickBot="1" x14ac:dyDescent="0.25">
      <c r="A40" s="266"/>
      <c r="B40" s="395"/>
      <c r="C40" s="396"/>
      <c r="D40" s="396"/>
      <c r="E40" s="397"/>
    </row>
  </sheetData>
  <mergeCells count="34">
    <mergeCell ref="B14:E14"/>
    <mergeCell ref="D3:E3"/>
    <mergeCell ref="B4:E4"/>
    <mergeCell ref="B5:E5"/>
    <mergeCell ref="B6:E6"/>
    <mergeCell ref="B7:E7"/>
    <mergeCell ref="B8:E8"/>
    <mergeCell ref="B9:E9"/>
    <mergeCell ref="B10:E10"/>
    <mergeCell ref="B11:E11"/>
    <mergeCell ref="B12:E12"/>
    <mergeCell ref="B13:E13"/>
    <mergeCell ref="B26:E26"/>
    <mergeCell ref="B15:E15"/>
    <mergeCell ref="B16:E16"/>
    <mergeCell ref="B17:E17"/>
    <mergeCell ref="B18:E18"/>
    <mergeCell ref="B19:E19"/>
    <mergeCell ref="B20:E20"/>
    <mergeCell ref="B21:E21"/>
    <mergeCell ref="B22:E22"/>
    <mergeCell ref="B23:E23"/>
    <mergeCell ref="B24:E24"/>
    <mergeCell ref="B25:E25"/>
    <mergeCell ref="B37:E37"/>
    <mergeCell ref="B38:E38"/>
    <mergeCell ref="B39:E39"/>
    <mergeCell ref="B40:E40"/>
    <mergeCell ref="B27:E27"/>
    <mergeCell ref="B32:E32"/>
    <mergeCell ref="B33:E33"/>
    <mergeCell ref="B34:E34"/>
    <mergeCell ref="B35:E35"/>
    <mergeCell ref="B36:E36"/>
  </mergeCells>
  <pageMargins left="0.66" right="0.34" top="0.69" bottom="0.44" header="0.4921259845" footer="0.28999999999999998"/>
  <pageSetup paperSize="9" fitToHeight="0" orientation="landscape" useFirstPageNumber="1" r:id="rId1"/>
  <headerFooter alignWithMargins="0">
    <oddHeader>&amp;R&amp;D</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B1:H45"/>
  <sheetViews>
    <sheetView showGridLines="0" topLeftCell="A10" zoomScaleNormal="100" workbookViewId="0">
      <selection activeCell="F26" sqref="F26"/>
    </sheetView>
  </sheetViews>
  <sheetFormatPr baseColWidth="10" defaultColWidth="11.42578125" defaultRowHeight="12.75" x14ac:dyDescent="0.2"/>
  <cols>
    <col min="1" max="1" width="2.85546875" customWidth="1"/>
    <col min="2" max="2" width="4.28515625" style="48" customWidth="1"/>
    <col min="3" max="3" width="6.42578125" customWidth="1"/>
    <col min="4" max="4" width="54.28515625" customWidth="1"/>
    <col min="5" max="5" width="10" customWidth="1"/>
    <col min="6" max="6" width="9.28515625" customWidth="1"/>
  </cols>
  <sheetData>
    <row r="1" spans="2:6" ht="30" customHeight="1" x14ac:dyDescent="0.2">
      <c r="F1" s="152" t="s">
        <v>298</v>
      </c>
    </row>
    <row r="2" spans="2:6" ht="30" customHeight="1" x14ac:dyDescent="0.2">
      <c r="F2" s="151" t="s">
        <v>300</v>
      </c>
    </row>
    <row r="3" spans="2:6" ht="6" customHeight="1" x14ac:dyDescent="0.25">
      <c r="B3" s="67"/>
      <c r="C3" s="70"/>
      <c r="D3" s="68"/>
      <c r="E3" s="69"/>
      <c r="F3" s="69"/>
    </row>
    <row r="4" spans="2:6" ht="15" customHeight="1" x14ac:dyDescent="0.2">
      <c r="B4" s="101" t="s">
        <v>335</v>
      </c>
      <c r="C4" s="100"/>
      <c r="D4" s="102">
        <v>40500</v>
      </c>
      <c r="E4" s="69"/>
      <c r="F4" s="69"/>
    </row>
    <row r="5" spans="2:6" ht="6" customHeight="1" x14ac:dyDescent="0.25">
      <c r="B5" s="67"/>
      <c r="C5" s="70"/>
      <c r="D5" s="68"/>
      <c r="E5" s="69"/>
      <c r="F5" s="69"/>
    </row>
    <row r="6" spans="2:6" s="72" customFormat="1" x14ac:dyDescent="0.2">
      <c r="B6" s="71"/>
      <c r="C6" s="71"/>
      <c r="D6" s="71"/>
      <c r="E6" s="71"/>
      <c r="F6" s="106"/>
    </row>
    <row r="7" spans="2:6" s="65" customFormat="1" ht="33.75" customHeight="1" x14ac:dyDescent="0.2">
      <c r="B7" s="415" t="s">
        <v>336</v>
      </c>
      <c r="C7" s="416"/>
      <c r="D7" s="416"/>
      <c r="E7" s="416"/>
      <c r="F7" s="417"/>
    </row>
    <row r="8" spans="2:6" s="103" customFormat="1" ht="15" customHeight="1" x14ac:dyDescent="0.2">
      <c r="B8" s="420"/>
      <c r="C8" s="423"/>
      <c r="D8" s="424"/>
      <c r="E8" s="107"/>
      <c r="F8" s="105" t="s">
        <v>337</v>
      </c>
    </row>
    <row r="9" spans="2:6" s="103" customFormat="1" ht="15" customHeight="1" x14ac:dyDescent="0.2">
      <c r="B9" s="73">
        <v>1.1000000000000001</v>
      </c>
      <c r="C9" s="77" t="s">
        <v>338</v>
      </c>
      <c r="D9" s="77"/>
      <c r="E9" s="77"/>
      <c r="F9" s="108"/>
    </row>
    <row r="10" spans="2:6" x14ac:dyDescent="0.2">
      <c r="B10" s="74"/>
      <c r="C10" s="75" t="s">
        <v>339</v>
      </c>
      <c r="D10" s="109" t="s">
        <v>340</v>
      </c>
      <c r="E10" s="109"/>
      <c r="F10" s="126">
        <v>800</v>
      </c>
    </row>
    <row r="11" spans="2:6" x14ac:dyDescent="0.2">
      <c r="B11" s="110"/>
      <c r="C11" s="111" t="s">
        <v>341</v>
      </c>
      <c r="D11" s="112" t="s">
        <v>342</v>
      </c>
      <c r="E11" s="112"/>
      <c r="F11" s="127">
        <v>600</v>
      </c>
    </row>
    <row r="12" spans="2:6" s="103" customFormat="1" ht="15" customHeight="1" x14ac:dyDescent="0.2">
      <c r="B12" s="73">
        <v>1.2</v>
      </c>
      <c r="C12" s="113" t="s">
        <v>343</v>
      </c>
      <c r="D12" s="77"/>
      <c r="E12" s="77"/>
      <c r="F12" s="108"/>
    </row>
    <row r="13" spans="2:6" x14ac:dyDescent="0.2">
      <c r="B13" s="425"/>
      <c r="C13" s="75" t="s">
        <v>344</v>
      </c>
      <c r="D13" s="109" t="s">
        <v>345</v>
      </c>
      <c r="E13" s="109"/>
      <c r="F13" s="126">
        <v>300</v>
      </c>
    </row>
    <row r="14" spans="2:6" x14ac:dyDescent="0.2">
      <c r="B14" s="426"/>
      <c r="C14" s="76" t="s">
        <v>346</v>
      </c>
      <c r="D14" s="90" t="s">
        <v>347</v>
      </c>
      <c r="E14" s="90"/>
      <c r="F14" s="128">
        <v>150</v>
      </c>
    </row>
    <row r="15" spans="2:6" s="72" customFormat="1" x14ac:dyDescent="0.2">
      <c r="B15" s="71"/>
      <c r="C15" s="71"/>
      <c r="D15" s="71"/>
      <c r="E15" s="71"/>
      <c r="F15" s="106"/>
    </row>
    <row r="16" spans="2:6" s="65" customFormat="1" ht="33.75" customHeight="1" x14ac:dyDescent="0.2">
      <c r="B16" s="415" t="s">
        <v>348</v>
      </c>
      <c r="C16" s="416"/>
      <c r="D16" s="416"/>
      <c r="E16" s="416"/>
      <c r="F16" s="417"/>
    </row>
    <row r="17" spans="2:6" s="66" customFormat="1" ht="26.25" customHeight="1" x14ac:dyDescent="0.2">
      <c r="B17" s="123"/>
      <c r="C17" s="124"/>
      <c r="D17" s="124"/>
      <c r="E17" s="125" t="s">
        <v>350</v>
      </c>
      <c r="F17" s="129" t="s">
        <v>366</v>
      </c>
    </row>
    <row r="18" spans="2:6" ht="15" customHeight="1" x14ac:dyDescent="0.2">
      <c r="B18" s="73">
        <v>2.1</v>
      </c>
      <c r="C18" s="77" t="s">
        <v>351</v>
      </c>
      <c r="D18" s="78"/>
      <c r="E18" s="79"/>
      <c r="F18" s="108"/>
    </row>
    <row r="19" spans="2:6" s="14" customFormat="1" x14ac:dyDescent="0.2">
      <c r="B19" s="80"/>
      <c r="C19" s="81" t="s">
        <v>70</v>
      </c>
      <c r="D19" s="82" t="s">
        <v>352</v>
      </c>
      <c r="E19" s="83" t="s">
        <v>367</v>
      </c>
      <c r="F19" s="132">
        <v>50</v>
      </c>
    </row>
    <row r="20" spans="2:6" s="14" customFormat="1" x14ac:dyDescent="0.2">
      <c r="B20" s="84"/>
      <c r="C20" s="85" t="s">
        <v>4</v>
      </c>
      <c r="D20" s="86" t="s">
        <v>353</v>
      </c>
      <c r="E20" s="87" t="s">
        <v>354</v>
      </c>
      <c r="F20" s="133">
        <v>20</v>
      </c>
    </row>
    <row r="21" spans="2:6" x14ac:dyDescent="0.2">
      <c r="B21" s="88"/>
      <c r="C21" s="89" t="s">
        <v>71</v>
      </c>
      <c r="D21" s="90" t="s">
        <v>355</v>
      </c>
      <c r="E21" s="91" t="s">
        <v>368</v>
      </c>
      <c r="F21" s="134">
        <v>15</v>
      </c>
    </row>
    <row r="22" spans="2:6" ht="15" customHeight="1" x14ac:dyDescent="0.2">
      <c r="B22" s="73">
        <v>2.2000000000000002</v>
      </c>
      <c r="C22" s="77" t="s">
        <v>356</v>
      </c>
      <c r="D22" s="78"/>
      <c r="E22" s="79"/>
      <c r="F22" s="114"/>
    </row>
    <row r="23" spans="2:6" x14ac:dyDescent="0.2">
      <c r="B23" s="92"/>
      <c r="C23" s="75" t="s">
        <v>66</v>
      </c>
      <c r="D23" s="93" t="s">
        <v>357</v>
      </c>
      <c r="E23" s="83" t="s">
        <v>367</v>
      </c>
      <c r="F23" s="132">
        <v>100</v>
      </c>
    </row>
    <row r="24" spans="2:6" x14ac:dyDescent="0.2">
      <c r="B24" s="94"/>
      <c r="C24" s="95" t="s">
        <v>67</v>
      </c>
      <c r="D24" s="96" t="s">
        <v>358</v>
      </c>
      <c r="E24" s="97" t="s">
        <v>367</v>
      </c>
      <c r="F24" s="133">
        <v>20</v>
      </c>
    </row>
    <row r="25" spans="2:6" x14ac:dyDescent="0.2">
      <c r="B25" s="94"/>
      <c r="C25" s="95" t="s">
        <v>68</v>
      </c>
      <c r="D25" s="98" t="s">
        <v>359</v>
      </c>
      <c r="E25" s="97" t="s">
        <v>354</v>
      </c>
      <c r="F25" s="133">
        <v>2.5</v>
      </c>
    </row>
    <row r="26" spans="2:6" x14ac:dyDescent="0.2">
      <c r="B26" s="94"/>
      <c r="C26" s="95" t="s">
        <v>69</v>
      </c>
      <c r="D26" s="98" t="s">
        <v>360</v>
      </c>
      <c r="E26" s="97" t="s">
        <v>354</v>
      </c>
      <c r="F26" s="133">
        <v>3.5</v>
      </c>
    </row>
    <row r="27" spans="2:6" x14ac:dyDescent="0.2">
      <c r="B27" s="88"/>
      <c r="C27" s="76" t="s">
        <v>5</v>
      </c>
      <c r="D27" s="90" t="s">
        <v>372</v>
      </c>
      <c r="E27" s="91" t="s">
        <v>333</v>
      </c>
      <c r="F27" s="134">
        <v>5</v>
      </c>
    </row>
    <row r="28" spans="2:6" ht="15" customHeight="1" x14ac:dyDescent="0.2">
      <c r="B28" s="73">
        <v>2.2999999999999998</v>
      </c>
      <c r="C28" s="77" t="s">
        <v>361</v>
      </c>
      <c r="D28" s="78"/>
      <c r="E28" s="79"/>
      <c r="F28" s="114"/>
    </row>
    <row r="29" spans="2:6" x14ac:dyDescent="0.2">
      <c r="B29" s="92"/>
      <c r="C29" s="75" t="s">
        <v>72</v>
      </c>
      <c r="D29" s="93" t="s">
        <v>362</v>
      </c>
      <c r="E29" s="83" t="s">
        <v>367</v>
      </c>
      <c r="F29" s="132">
        <v>50</v>
      </c>
    </row>
    <row r="30" spans="2:6" x14ac:dyDescent="0.2">
      <c r="B30" s="94"/>
      <c r="C30" s="95" t="s">
        <v>73</v>
      </c>
      <c r="D30" s="96" t="s">
        <v>363</v>
      </c>
      <c r="E30" s="97" t="s">
        <v>367</v>
      </c>
      <c r="F30" s="133">
        <v>20</v>
      </c>
    </row>
    <row r="31" spans="2:6" x14ac:dyDescent="0.2">
      <c r="B31" s="94"/>
      <c r="C31" s="95" t="s">
        <v>74</v>
      </c>
      <c r="D31" s="98" t="s">
        <v>364</v>
      </c>
      <c r="E31" s="97" t="s">
        <v>354</v>
      </c>
      <c r="F31" s="133">
        <v>2.5</v>
      </c>
    </row>
    <row r="32" spans="2:6" x14ac:dyDescent="0.2">
      <c r="B32" s="88"/>
      <c r="C32" s="76" t="s">
        <v>75</v>
      </c>
      <c r="D32" s="90" t="s">
        <v>365</v>
      </c>
      <c r="E32" s="99" t="s">
        <v>354</v>
      </c>
      <c r="F32" s="134">
        <v>3.5</v>
      </c>
    </row>
    <row r="33" spans="2:8" s="21" customFormat="1" x14ac:dyDescent="0.2">
      <c r="B33" s="115"/>
      <c r="C33" s="116"/>
      <c r="D33" s="117"/>
      <c r="E33" s="118"/>
      <c r="F33" s="118"/>
    </row>
    <row r="35" spans="2:8" s="65" customFormat="1" ht="33.75" customHeight="1" x14ac:dyDescent="0.2">
      <c r="B35" s="415" t="s">
        <v>330</v>
      </c>
      <c r="C35" s="418"/>
      <c r="D35" s="418"/>
      <c r="E35" s="418"/>
      <c r="F35" s="419"/>
    </row>
    <row r="36" spans="2:8" s="103" customFormat="1" ht="15" customHeight="1" x14ac:dyDescent="0.2">
      <c r="B36" s="420"/>
      <c r="C36" s="421"/>
      <c r="D36" s="422"/>
      <c r="E36" s="104" t="s">
        <v>350</v>
      </c>
      <c r="F36" s="105" t="s">
        <v>369</v>
      </c>
    </row>
    <row r="37" spans="2:8" ht="15" customHeight="1" x14ac:dyDescent="0.2">
      <c r="B37" s="73"/>
      <c r="C37" s="77" t="s">
        <v>329</v>
      </c>
      <c r="D37" s="78"/>
      <c r="E37" s="78"/>
      <c r="F37" s="130"/>
      <c r="G37" s="70"/>
      <c r="H37" s="70"/>
    </row>
    <row r="38" spans="2:8" ht="15" customHeight="1" x14ac:dyDescent="0.2">
      <c r="B38" s="135"/>
      <c r="C38" s="136"/>
      <c r="D38" s="145" t="s">
        <v>332</v>
      </c>
      <c r="E38" s="139" t="s">
        <v>354</v>
      </c>
      <c r="F38" s="138">
        <v>0</v>
      </c>
      <c r="G38" s="70"/>
      <c r="H38" s="70"/>
    </row>
    <row r="39" spans="2:8" x14ac:dyDescent="0.2">
      <c r="B39" s="94"/>
      <c r="C39" s="95"/>
      <c r="D39" s="146" t="s">
        <v>76</v>
      </c>
      <c r="E39" s="137" t="s">
        <v>354</v>
      </c>
      <c r="F39" s="138">
        <v>5</v>
      </c>
      <c r="G39" s="70"/>
      <c r="H39" s="70"/>
    </row>
    <row r="40" spans="2:8" x14ac:dyDescent="0.2">
      <c r="B40" s="94"/>
      <c r="C40" s="95"/>
      <c r="D40" s="146" t="s">
        <v>77</v>
      </c>
      <c r="E40" s="137" t="s">
        <v>354</v>
      </c>
      <c r="F40" s="138">
        <v>15</v>
      </c>
      <c r="G40" s="70"/>
      <c r="H40" s="70"/>
    </row>
    <row r="41" spans="2:8" x14ac:dyDescent="0.2">
      <c r="B41" s="94"/>
      <c r="C41" s="95"/>
      <c r="D41" s="146" t="s">
        <v>78</v>
      </c>
      <c r="E41" s="137" t="s">
        <v>349</v>
      </c>
      <c r="F41" s="140">
        <v>8</v>
      </c>
      <c r="G41" s="70"/>
      <c r="H41" s="70"/>
    </row>
    <row r="42" spans="2:8" x14ac:dyDescent="0.2">
      <c r="B42" s="141"/>
      <c r="C42" s="142"/>
      <c r="D42" s="147" t="s">
        <v>79</v>
      </c>
      <c r="E42" s="143" t="s">
        <v>80</v>
      </c>
      <c r="F42" s="144">
        <v>0.5</v>
      </c>
      <c r="G42" s="70"/>
      <c r="H42" s="70"/>
    </row>
    <row r="43" spans="2:8" ht="15" customHeight="1" x14ac:dyDescent="0.2">
      <c r="B43" s="73"/>
      <c r="C43" s="77" t="s">
        <v>331</v>
      </c>
      <c r="D43" s="78"/>
      <c r="E43" s="78"/>
      <c r="F43" s="130"/>
      <c r="G43" s="70"/>
      <c r="H43" s="70"/>
    </row>
    <row r="44" spans="2:8" x14ac:dyDescent="0.2">
      <c r="B44" s="94"/>
      <c r="C44" s="95"/>
      <c r="D44" s="96" t="s">
        <v>370</v>
      </c>
      <c r="E44" s="137" t="s">
        <v>371</v>
      </c>
      <c r="F44" s="138">
        <v>85</v>
      </c>
      <c r="G44" s="70"/>
      <c r="H44" s="70"/>
    </row>
    <row r="45" spans="2:8" x14ac:dyDescent="0.2">
      <c r="B45" s="119"/>
      <c r="C45" s="120"/>
      <c r="D45" s="121" t="s">
        <v>334</v>
      </c>
      <c r="E45" s="122" t="s">
        <v>354</v>
      </c>
      <c r="F45" s="131">
        <v>8</v>
      </c>
      <c r="G45" s="70"/>
      <c r="H45" s="70"/>
    </row>
  </sheetData>
  <protectedRanges>
    <protectedRange sqref="F19:F21 F23:F27 F29:F32" name="Rahmenbed"/>
  </protectedRanges>
  <mergeCells count="6">
    <mergeCell ref="B7:F7"/>
    <mergeCell ref="B35:F35"/>
    <mergeCell ref="B36:D36"/>
    <mergeCell ref="B8:D8"/>
    <mergeCell ref="B13:B14"/>
    <mergeCell ref="B16:F16"/>
  </mergeCells>
  <phoneticPr fontId="7" type="noConversion"/>
  <pageMargins left="0.98425196850393704" right="0.39370078740157483" top="0.39370078740157483" bottom="0.47244094488188981" header="0.31496062992125984" footer="0.31496062992125984"/>
  <pageSetup paperSize="9" orientation="portrait" horizontalDpi="1200" verticalDpi="1200" r:id="rId1"/>
  <headerFooter alignWithMargins="0">
    <oddFooter>&amp;L&amp;8&amp;Z&amp;F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F118"/>
  <sheetViews>
    <sheetView showGridLines="0" workbookViewId="0">
      <selection activeCell="A3" sqref="A3"/>
    </sheetView>
  </sheetViews>
  <sheetFormatPr baseColWidth="10" defaultColWidth="11.42578125" defaultRowHeight="12.75" x14ac:dyDescent="0.2"/>
  <cols>
    <col min="1" max="3" width="7" style="23" customWidth="1"/>
    <col min="4" max="4" width="26.28515625" style="23" customWidth="1"/>
    <col min="5" max="6" width="7.5703125" style="23" customWidth="1"/>
    <col min="7" max="7" width="4.42578125" customWidth="1"/>
  </cols>
  <sheetData>
    <row r="1" spans="1:6" s="20" customFormat="1" ht="18" x14ac:dyDescent="0.25">
      <c r="A1" s="22" t="s">
        <v>294</v>
      </c>
      <c r="B1" s="22"/>
      <c r="C1" s="22"/>
      <c r="D1" s="22"/>
      <c r="E1" s="22"/>
      <c r="F1" s="22"/>
    </row>
    <row r="2" spans="1:6" ht="7.5" customHeight="1" x14ac:dyDescent="0.2"/>
    <row r="3" spans="1:6" ht="17.25" customHeight="1" x14ac:dyDescent="0.2">
      <c r="A3" s="23" t="s">
        <v>295</v>
      </c>
      <c r="E3" s="24" t="s">
        <v>292</v>
      </c>
    </row>
    <row r="4" spans="1:6" ht="7.5" customHeight="1" x14ac:dyDescent="0.2"/>
    <row r="5" spans="1:6" ht="18" customHeight="1" thickBot="1" x14ac:dyDescent="0.25">
      <c r="A5" s="36" t="s">
        <v>297</v>
      </c>
    </row>
    <row r="6" spans="1:6" ht="25.5" customHeight="1" x14ac:dyDescent="0.2">
      <c r="A6" s="58" t="s">
        <v>296</v>
      </c>
      <c r="B6" s="59" t="s">
        <v>178</v>
      </c>
      <c r="C6" s="59" t="s">
        <v>179</v>
      </c>
      <c r="D6" s="60" t="s">
        <v>180</v>
      </c>
      <c r="E6" s="61" t="s">
        <v>181</v>
      </c>
      <c r="F6" s="62" t="s">
        <v>182</v>
      </c>
    </row>
    <row r="7" spans="1:6" s="216" customFormat="1" ht="20.25" customHeight="1" thickBot="1" x14ac:dyDescent="0.25">
      <c r="A7" s="214">
        <v>1</v>
      </c>
      <c r="B7" s="215">
        <f>VLOOKUP($A$7,$A$10:$F$118,2,FALSE)</f>
        <v>0</v>
      </c>
      <c r="C7" s="215">
        <f>VLOOKUP($A$7,$A$10:$F$118,3,FALSE)</f>
        <v>0</v>
      </c>
      <c r="D7" s="215">
        <f>VLOOKUP($A$7,$A$10:$F$118,4,FALSE)</f>
        <v>0</v>
      </c>
      <c r="E7" s="215">
        <f>VLOOKUP($A$7,$A$10:$F$118,5,FALSE)</f>
        <v>0</v>
      </c>
      <c r="F7" s="217">
        <f>VLOOKUP($A$7,$A$10:$F$118,6,FALSE)</f>
        <v>0</v>
      </c>
    </row>
    <row r="8" spans="1:6" ht="15.75" customHeight="1" thickBot="1" x14ac:dyDescent="0.25"/>
    <row r="9" spans="1:6" ht="25.5" customHeight="1" x14ac:dyDescent="0.2">
      <c r="A9" s="203" t="s">
        <v>296</v>
      </c>
      <c r="B9" s="204" t="s">
        <v>178</v>
      </c>
      <c r="C9" s="204" t="s">
        <v>179</v>
      </c>
      <c r="D9" s="205" t="s">
        <v>180</v>
      </c>
      <c r="E9" s="206" t="s">
        <v>181</v>
      </c>
      <c r="F9" s="207" t="s">
        <v>182</v>
      </c>
    </row>
    <row r="10" spans="1:6" ht="14.25" customHeight="1" x14ac:dyDescent="0.2">
      <c r="A10" s="208">
        <v>1</v>
      </c>
      <c r="B10" s="25"/>
      <c r="C10" s="25"/>
      <c r="D10" s="35"/>
      <c r="E10" s="27"/>
      <c r="F10" s="209"/>
    </row>
    <row r="11" spans="1:6" ht="14.25" customHeight="1" x14ac:dyDescent="0.2">
      <c r="A11" s="208">
        <v>2</v>
      </c>
      <c r="B11" s="25">
        <v>201</v>
      </c>
      <c r="C11" s="25">
        <v>32</v>
      </c>
      <c r="D11" s="26" t="s">
        <v>183</v>
      </c>
      <c r="E11" s="27">
        <v>1051</v>
      </c>
      <c r="F11" s="209" t="s">
        <v>373</v>
      </c>
    </row>
    <row r="12" spans="1:6" ht="14.25" customHeight="1" x14ac:dyDescent="0.2">
      <c r="A12" s="208">
        <v>3</v>
      </c>
      <c r="B12" s="25">
        <v>301</v>
      </c>
      <c r="C12" s="25">
        <v>10</v>
      </c>
      <c r="D12" s="26" t="s">
        <v>185</v>
      </c>
      <c r="E12" s="27">
        <v>1021</v>
      </c>
      <c r="F12" s="209" t="s">
        <v>374</v>
      </c>
    </row>
    <row r="13" spans="1:6" ht="14.25" customHeight="1" x14ac:dyDescent="0.2">
      <c r="A13" s="208">
        <v>4</v>
      </c>
      <c r="B13" s="25">
        <v>501</v>
      </c>
      <c r="C13" s="25">
        <v>78</v>
      </c>
      <c r="D13" s="26" t="s">
        <v>188</v>
      </c>
      <c r="E13" s="27">
        <v>1121</v>
      </c>
      <c r="F13" s="209" t="s">
        <v>375</v>
      </c>
    </row>
    <row r="14" spans="1:6" ht="14.25" customHeight="1" x14ac:dyDescent="0.2">
      <c r="A14" s="208">
        <v>5</v>
      </c>
      <c r="B14" s="25">
        <v>502</v>
      </c>
      <c r="C14" s="25">
        <v>79</v>
      </c>
      <c r="D14" s="26" t="s">
        <v>190</v>
      </c>
      <c r="E14" s="27">
        <v>1122</v>
      </c>
      <c r="F14" s="209" t="s">
        <v>376</v>
      </c>
    </row>
    <row r="15" spans="1:6" ht="14.25" customHeight="1" x14ac:dyDescent="0.2">
      <c r="A15" s="208">
        <v>6</v>
      </c>
      <c r="B15" s="25">
        <v>503</v>
      </c>
      <c r="C15" s="25">
        <v>80</v>
      </c>
      <c r="D15" s="26" t="s">
        <v>192</v>
      </c>
      <c r="E15" s="27">
        <v>1123</v>
      </c>
      <c r="F15" s="209" t="s">
        <v>377</v>
      </c>
    </row>
    <row r="16" spans="1:6" ht="14.25" customHeight="1" x14ac:dyDescent="0.2">
      <c r="A16" s="208">
        <v>7</v>
      </c>
      <c r="B16" s="25">
        <v>302</v>
      </c>
      <c r="C16" s="25">
        <v>11</v>
      </c>
      <c r="D16" s="26" t="s">
        <v>194</v>
      </c>
      <c r="E16" s="27">
        <v>1022</v>
      </c>
      <c r="F16" s="209" t="s">
        <v>378</v>
      </c>
    </row>
    <row r="17" spans="1:6" ht="14.25" customHeight="1" x14ac:dyDescent="0.2">
      <c r="A17" s="208">
        <v>8</v>
      </c>
      <c r="B17" s="25">
        <v>303</v>
      </c>
      <c r="C17" s="25">
        <v>12</v>
      </c>
      <c r="D17" s="26" t="s">
        <v>196</v>
      </c>
      <c r="E17" s="27">
        <v>1023</v>
      </c>
      <c r="F17" s="209" t="s">
        <v>379</v>
      </c>
    </row>
    <row r="18" spans="1:6" ht="14.25" customHeight="1" x14ac:dyDescent="0.2">
      <c r="A18" s="208">
        <v>9</v>
      </c>
      <c r="B18" s="25">
        <v>401</v>
      </c>
      <c r="C18" s="25">
        <v>51</v>
      </c>
      <c r="D18" s="26" t="s">
        <v>198</v>
      </c>
      <c r="E18" s="27">
        <v>1081</v>
      </c>
      <c r="F18" s="209" t="s">
        <v>380</v>
      </c>
    </row>
    <row r="19" spans="1:6" ht="14.25" customHeight="1" x14ac:dyDescent="0.2">
      <c r="A19" s="208">
        <v>10</v>
      </c>
      <c r="B19" s="25">
        <v>202</v>
      </c>
      <c r="C19" s="25">
        <v>33</v>
      </c>
      <c r="D19" s="26" t="s">
        <v>200</v>
      </c>
      <c r="E19" s="27">
        <v>1052</v>
      </c>
      <c r="F19" s="209" t="s">
        <v>381</v>
      </c>
    </row>
    <row r="20" spans="1:6" ht="14.25" customHeight="1" x14ac:dyDescent="0.2">
      <c r="A20" s="208">
        <v>11</v>
      </c>
      <c r="B20" s="25">
        <v>504</v>
      </c>
      <c r="C20" s="25">
        <v>81</v>
      </c>
      <c r="D20" s="26" t="s">
        <v>202</v>
      </c>
      <c r="E20" s="27">
        <v>1125</v>
      </c>
      <c r="F20" s="209" t="s">
        <v>382</v>
      </c>
    </row>
    <row r="21" spans="1:6" ht="14.25" customHeight="1" x14ac:dyDescent="0.2">
      <c r="A21" s="208">
        <v>12</v>
      </c>
      <c r="B21" s="25">
        <v>402</v>
      </c>
      <c r="C21" s="25">
        <v>52</v>
      </c>
      <c r="D21" s="26" t="s">
        <v>204</v>
      </c>
      <c r="E21" s="27">
        <v>1082</v>
      </c>
      <c r="F21" s="209" t="s">
        <v>383</v>
      </c>
    </row>
    <row r="22" spans="1:6" ht="14.25" customHeight="1" x14ac:dyDescent="0.2">
      <c r="A22" s="208">
        <v>13</v>
      </c>
      <c r="B22" s="25">
        <v>403</v>
      </c>
      <c r="C22" s="25">
        <v>53</v>
      </c>
      <c r="D22" s="26" t="s">
        <v>206</v>
      </c>
      <c r="E22" s="27">
        <v>1083</v>
      </c>
      <c r="F22" s="209" t="s">
        <v>384</v>
      </c>
    </row>
    <row r="23" spans="1:6" ht="14.25" customHeight="1" x14ac:dyDescent="0.2">
      <c r="A23" s="208">
        <v>14</v>
      </c>
      <c r="B23" s="25">
        <v>505</v>
      </c>
      <c r="C23" s="25">
        <v>82</v>
      </c>
      <c r="D23" s="26" t="s">
        <v>208</v>
      </c>
      <c r="E23" s="27">
        <v>1125</v>
      </c>
      <c r="F23" s="209" t="s">
        <v>385</v>
      </c>
    </row>
    <row r="24" spans="1:6" ht="14.25" customHeight="1" x14ac:dyDescent="0.2">
      <c r="A24" s="208">
        <v>15</v>
      </c>
      <c r="B24" s="25">
        <v>203</v>
      </c>
      <c r="C24" s="25">
        <v>34</v>
      </c>
      <c r="D24" s="26" t="s">
        <v>210</v>
      </c>
      <c r="E24" s="27">
        <v>1053</v>
      </c>
      <c r="F24" s="209" t="s">
        <v>386</v>
      </c>
    </row>
    <row r="25" spans="1:6" ht="14.25" customHeight="1" x14ac:dyDescent="0.2">
      <c r="A25" s="208">
        <v>16</v>
      </c>
      <c r="B25" s="25">
        <v>601</v>
      </c>
      <c r="C25" s="25">
        <v>1</v>
      </c>
      <c r="D25" s="26" t="s">
        <v>212</v>
      </c>
      <c r="E25" s="27">
        <v>1001</v>
      </c>
      <c r="F25" s="209" t="s">
        <v>387</v>
      </c>
    </row>
    <row r="26" spans="1:6" ht="14.25" customHeight="1" x14ac:dyDescent="0.2">
      <c r="A26" s="208">
        <v>17</v>
      </c>
      <c r="B26" s="25">
        <v>506</v>
      </c>
      <c r="C26" s="25">
        <v>83</v>
      </c>
      <c r="D26" s="26" t="s">
        <v>214</v>
      </c>
      <c r="E26" s="27">
        <v>1126</v>
      </c>
      <c r="F26" s="209" t="s">
        <v>388</v>
      </c>
    </row>
    <row r="27" spans="1:6" ht="14.25" customHeight="1" x14ac:dyDescent="0.2">
      <c r="A27" s="208">
        <v>18</v>
      </c>
      <c r="B27" s="25">
        <v>204</v>
      </c>
      <c r="C27" s="25">
        <v>35</v>
      </c>
      <c r="D27" s="26" t="s">
        <v>216</v>
      </c>
      <c r="E27" s="27">
        <v>1054</v>
      </c>
      <c r="F27" s="209" t="s">
        <v>389</v>
      </c>
    </row>
    <row r="28" spans="1:6" ht="14.25" customHeight="1" x14ac:dyDescent="0.2">
      <c r="A28" s="208">
        <v>19</v>
      </c>
      <c r="B28" s="25">
        <v>507</v>
      </c>
      <c r="C28" s="25">
        <v>84</v>
      </c>
      <c r="D28" s="26" t="s">
        <v>218</v>
      </c>
      <c r="E28" s="27">
        <v>1127</v>
      </c>
      <c r="F28" s="209" t="s">
        <v>390</v>
      </c>
    </row>
    <row r="29" spans="1:6" ht="14.25" customHeight="1" x14ac:dyDescent="0.2">
      <c r="A29" s="208">
        <v>20</v>
      </c>
      <c r="B29" s="25">
        <v>404</v>
      </c>
      <c r="C29" s="25">
        <v>54</v>
      </c>
      <c r="D29" s="26" t="s">
        <v>220</v>
      </c>
      <c r="E29" s="27">
        <v>1084</v>
      </c>
      <c r="F29" s="209" t="s">
        <v>391</v>
      </c>
    </row>
    <row r="30" spans="1:6" ht="14.25" customHeight="1" x14ac:dyDescent="0.2">
      <c r="A30" s="208">
        <v>21</v>
      </c>
      <c r="B30" s="25">
        <v>304</v>
      </c>
      <c r="C30" s="25">
        <v>13</v>
      </c>
      <c r="D30" s="26" t="s">
        <v>222</v>
      </c>
      <c r="E30" s="27">
        <v>1024</v>
      </c>
      <c r="F30" s="209" t="s">
        <v>392</v>
      </c>
    </row>
    <row r="31" spans="1:6" ht="14.25" customHeight="1" x14ac:dyDescent="0.2">
      <c r="A31" s="208">
        <v>22</v>
      </c>
      <c r="B31" s="25">
        <v>602</v>
      </c>
      <c r="C31" s="25">
        <v>2</v>
      </c>
      <c r="D31" s="26" t="s">
        <v>224</v>
      </c>
      <c r="E31" s="27">
        <v>1002</v>
      </c>
      <c r="F31" s="209" t="s">
        <v>393</v>
      </c>
    </row>
    <row r="32" spans="1:6" ht="14.25" customHeight="1" x14ac:dyDescent="0.2">
      <c r="A32" s="208">
        <v>23</v>
      </c>
      <c r="B32" s="25">
        <v>305</v>
      </c>
      <c r="C32" s="25">
        <v>14</v>
      </c>
      <c r="D32" s="26" t="s">
        <v>226</v>
      </c>
      <c r="E32" s="27">
        <v>1025</v>
      </c>
      <c r="F32" s="209" t="s">
        <v>394</v>
      </c>
    </row>
    <row r="33" spans="1:6" ht="14.25" customHeight="1" x14ac:dyDescent="0.2">
      <c r="A33" s="208">
        <v>24</v>
      </c>
      <c r="B33" s="25">
        <v>306</v>
      </c>
      <c r="C33" s="25">
        <v>15</v>
      </c>
      <c r="D33" s="26" t="s">
        <v>228</v>
      </c>
      <c r="E33" s="27">
        <v>1026</v>
      </c>
      <c r="F33" s="209" t="s">
        <v>395</v>
      </c>
    </row>
    <row r="34" spans="1:6" ht="14.25" customHeight="1" x14ac:dyDescent="0.2">
      <c r="A34" s="208">
        <v>25</v>
      </c>
      <c r="B34" s="25">
        <v>603</v>
      </c>
      <c r="C34" s="25">
        <v>3</v>
      </c>
      <c r="D34" s="26" t="s">
        <v>230</v>
      </c>
      <c r="E34" s="27">
        <v>1003</v>
      </c>
      <c r="F34" s="209" t="s">
        <v>396</v>
      </c>
    </row>
    <row r="35" spans="1:6" ht="14.25" customHeight="1" x14ac:dyDescent="0.2">
      <c r="A35" s="208">
        <v>26</v>
      </c>
      <c r="B35" s="25">
        <v>508</v>
      </c>
      <c r="C35" s="25">
        <v>85</v>
      </c>
      <c r="D35" s="26" t="s">
        <v>232</v>
      </c>
      <c r="E35" s="27">
        <v>1128</v>
      </c>
      <c r="F35" s="209" t="s">
        <v>397</v>
      </c>
    </row>
    <row r="36" spans="1:6" ht="14.25" customHeight="1" x14ac:dyDescent="0.2">
      <c r="A36" s="208">
        <v>27</v>
      </c>
      <c r="B36" s="25">
        <v>509</v>
      </c>
      <c r="C36" s="25">
        <v>86</v>
      </c>
      <c r="D36" s="26" t="s">
        <v>234</v>
      </c>
      <c r="E36" s="27">
        <v>1129</v>
      </c>
      <c r="F36" s="209" t="s">
        <v>398</v>
      </c>
    </row>
    <row r="37" spans="1:6" ht="14.25" customHeight="1" x14ac:dyDescent="0.2">
      <c r="A37" s="208">
        <v>28</v>
      </c>
      <c r="B37" s="25">
        <v>604</v>
      </c>
      <c r="C37" s="25">
        <v>4</v>
      </c>
      <c r="D37" s="26" t="s">
        <v>236</v>
      </c>
      <c r="E37" s="27">
        <v>1004</v>
      </c>
      <c r="F37" s="209" t="s">
        <v>399</v>
      </c>
    </row>
    <row r="38" spans="1:6" ht="14.25" customHeight="1" x14ac:dyDescent="0.2">
      <c r="A38" s="208">
        <v>29</v>
      </c>
      <c r="B38" s="25">
        <v>307</v>
      </c>
      <c r="C38" s="25">
        <v>16</v>
      </c>
      <c r="D38" s="26" t="s">
        <v>238</v>
      </c>
      <c r="E38" s="27">
        <v>1030</v>
      </c>
      <c r="F38" s="209" t="s">
        <v>400</v>
      </c>
    </row>
    <row r="39" spans="1:6" ht="14.25" customHeight="1" x14ac:dyDescent="0.2">
      <c r="A39" s="208">
        <v>30</v>
      </c>
      <c r="B39" s="25">
        <v>510</v>
      </c>
      <c r="C39" s="25">
        <v>87</v>
      </c>
      <c r="D39" s="26" t="s">
        <v>240</v>
      </c>
      <c r="E39" s="27">
        <v>1130</v>
      </c>
      <c r="F39" s="209" t="s">
        <v>401</v>
      </c>
    </row>
    <row r="40" spans="1:6" ht="14.25" customHeight="1" x14ac:dyDescent="0.2">
      <c r="A40" s="208">
        <v>31</v>
      </c>
      <c r="B40" s="25">
        <v>405</v>
      </c>
      <c r="C40" s="25">
        <v>55</v>
      </c>
      <c r="D40" s="26" t="s">
        <v>242</v>
      </c>
      <c r="E40" s="27">
        <v>1085</v>
      </c>
      <c r="F40" s="209" t="s">
        <v>402</v>
      </c>
    </row>
    <row r="41" spans="1:6" ht="14.25" customHeight="1" x14ac:dyDescent="0.2">
      <c r="A41" s="208">
        <v>32</v>
      </c>
      <c r="B41" s="25">
        <v>205</v>
      </c>
      <c r="C41" s="25">
        <v>36</v>
      </c>
      <c r="D41" s="26" t="s">
        <v>244</v>
      </c>
      <c r="E41" s="27">
        <v>1055</v>
      </c>
      <c r="F41" s="209" t="s">
        <v>403</v>
      </c>
    </row>
    <row r="42" spans="1:6" ht="14.25" customHeight="1" x14ac:dyDescent="0.2">
      <c r="A42" s="208">
        <v>33</v>
      </c>
      <c r="B42" s="25">
        <v>206</v>
      </c>
      <c r="C42" s="25">
        <v>37</v>
      </c>
      <c r="D42" s="26" t="s">
        <v>246</v>
      </c>
      <c r="E42" s="27">
        <v>1056</v>
      </c>
      <c r="F42" s="209" t="s">
        <v>404</v>
      </c>
    </row>
    <row r="43" spans="1:6" ht="14.25" customHeight="1" x14ac:dyDescent="0.2">
      <c r="A43" s="208">
        <v>34</v>
      </c>
      <c r="B43" s="25">
        <v>511</v>
      </c>
      <c r="C43" s="25">
        <v>88</v>
      </c>
      <c r="D43" s="26" t="s">
        <v>248</v>
      </c>
      <c r="E43" s="27">
        <v>1131</v>
      </c>
      <c r="F43" s="209" t="s">
        <v>405</v>
      </c>
    </row>
    <row r="44" spans="1:6" ht="14.25" customHeight="1" x14ac:dyDescent="0.2">
      <c r="A44" s="208">
        <v>35</v>
      </c>
      <c r="B44" s="25">
        <v>406</v>
      </c>
      <c r="C44" s="25">
        <v>56</v>
      </c>
      <c r="D44" s="26" t="s">
        <v>250</v>
      </c>
      <c r="E44" s="27">
        <v>1086</v>
      </c>
      <c r="F44" s="209" t="s">
        <v>406</v>
      </c>
    </row>
    <row r="45" spans="1:6" ht="14.25" customHeight="1" x14ac:dyDescent="0.2">
      <c r="A45" s="208">
        <v>36</v>
      </c>
      <c r="B45" s="25">
        <v>407</v>
      </c>
      <c r="C45" s="25">
        <v>57</v>
      </c>
      <c r="D45" s="26" t="s">
        <v>252</v>
      </c>
      <c r="E45" s="27">
        <v>1081</v>
      </c>
      <c r="F45" s="209" t="s">
        <v>407</v>
      </c>
    </row>
    <row r="46" spans="1:6" ht="14.25" customHeight="1" x14ac:dyDescent="0.2">
      <c r="A46" s="208">
        <v>37</v>
      </c>
      <c r="B46" s="25">
        <v>308</v>
      </c>
      <c r="C46" s="25">
        <v>17</v>
      </c>
      <c r="D46" s="26" t="s">
        <v>254</v>
      </c>
      <c r="E46" s="27">
        <v>1030</v>
      </c>
      <c r="F46" s="209" t="s">
        <v>408</v>
      </c>
    </row>
    <row r="47" spans="1:6" ht="14.25" customHeight="1" x14ac:dyDescent="0.2">
      <c r="A47" s="208">
        <v>38</v>
      </c>
      <c r="B47" s="25">
        <v>605</v>
      </c>
      <c r="C47" s="25">
        <v>5</v>
      </c>
      <c r="D47" s="26" t="s">
        <v>256</v>
      </c>
      <c r="E47" s="27">
        <v>1005</v>
      </c>
      <c r="F47" s="209" t="s">
        <v>409</v>
      </c>
    </row>
    <row r="48" spans="1:6" ht="14.25" customHeight="1" x14ac:dyDescent="0.2">
      <c r="A48" s="208">
        <v>39</v>
      </c>
      <c r="B48" s="25">
        <v>512</v>
      </c>
      <c r="C48" s="25">
        <v>89</v>
      </c>
      <c r="D48" s="26" t="s">
        <v>258</v>
      </c>
      <c r="E48" s="27">
        <v>1132</v>
      </c>
      <c r="F48" s="209" t="s">
        <v>410</v>
      </c>
    </row>
    <row r="49" spans="1:6" ht="14.25" customHeight="1" x14ac:dyDescent="0.2">
      <c r="A49" s="208">
        <v>40</v>
      </c>
      <c r="B49" s="25">
        <v>309</v>
      </c>
      <c r="C49" s="25">
        <v>18</v>
      </c>
      <c r="D49" s="26" t="s">
        <v>260</v>
      </c>
      <c r="E49" s="27">
        <v>1039</v>
      </c>
      <c r="F49" s="209" t="s">
        <v>411</v>
      </c>
    </row>
    <row r="50" spans="1:6" ht="14.25" customHeight="1" x14ac:dyDescent="0.2">
      <c r="A50" s="208">
        <v>41</v>
      </c>
      <c r="B50" s="25">
        <v>408</v>
      </c>
      <c r="C50" s="25">
        <v>58</v>
      </c>
      <c r="D50" s="26" t="s">
        <v>262</v>
      </c>
      <c r="E50" s="27">
        <v>1088</v>
      </c>
      <c r="F50" s="209" t="s">
        <v>412</v>
      </c>
    </row>
    <row r="51" spans="1:6" ht="14.25" customHeight="1" x14ac:dyDescent="0.2">
      <c r="A51" s="208">
        <v>42</v>
      </c>
      <c r="B51" s="28">
        <v>310</v>
      </c>
      <c r="C51" s="28">
        <v>19</v>
      </c>
      <c r="D51" s="29" t="s">
        <v>264</v>
      </c>
      <c r="E51" s="30">
        <v>1030</v>
      </c>
      <c r="F51" s="209" t="s">
        <v>413</v>
      </c>
    </row>
    <row r="52" spans="1:6" ht="14.25" customHeight="1" x14ac:dyDescent="0.2">
      <c r="A52" s="208">
        <v>43</v>
      </c>
      <c r="B52" s="25">
        <v>311</v>
      </c>
      <c r="C52" s="25">
        <v>20</v>
      </c>
      <c r="D52" s="26" t="s">
        <v>266</v>
      </c>
      <c r="E52" s="27">
        <v>1031</v>
      </c>
      <c r="F52" s="209" t="s">
        <v>414</v>
      </c>
    </row>
    <row r="53" spans="1:6" ht="14.25" customHeight="1" x14ac:dyDescent="0.2">
      <c r="A53" s="208">
        <v>44</v>
      </c>
      <c r="B53" s="25">
        <v>312</v>
      </c>
      <c r="C53" s="25">
        <v>21</v>
      </c>
      <c r="D53" s="26" t="s">
        <v>268</v>
      </c>
      <c r="E53" s="27">
        <v>1032</v>
      </c>
      <c r="F53" s="209" t="s">
        <v>415</v>
      </c>
    </row>
    <row r="54" spans="1:6" ht="14.25" customHeight="1" x14ac:dyDescent="0.2">
      <c r="A54" s="208">
        <v>45</v>
      </c>
      <c r="B54" s="25">
        <v>207</v>
      </c>
      <c r="C54" s="25">
        <v>38</v>
      </c>
      <c r="D54" s="26" t="s">
        <v>270</v>
      </c>
      <c r="E54" s="27">
        <v>1057</v>
      </c>
      <c r="F54" s="209" t="s">
        <v>416</v>
      </c>
    </row>
    <row r="55" spans="1:6" ht="14.25" customHeight="1" x14ac:dyDescent="0.2">
      <c r="A55" s="208">
        <v>46</v>
      </c>
      <c r="B55" s="25">
        <v>208</v>
      </c>
      <c r="C55" s="25">
        <v>39</v>
      </c>
      <c r="D55" s="26" t="s">
        <v>272</v>
      </c>
      <c r="E55" s="27">
        <v>1058</v>
      </c>
      <c r="F55" s="209" t="s">
        <v>417</v>
      </c>
    </row>
    <row r="56" spans="1:6" ht="14.25" customHeight="1" x14ac:dyDescent="0.2">
      <c r="A56" s="208">
        <v>47</v>
      </c>
      <c r="B56" s="25">
        <v>313</v>
      </c>
      <c r="C56" s="25">
        <v>22</v>
      </c>
      <c r="D56" s="26" t="s">
        <v>274</v>
      </c>
      <c r="E56" s="27">
        <v>1033</v>
      </c>
      <c r="F56" s="209" t="s">
        <v>418</v>
      </c>
    </row>
    <row r="57" spans="1:6" ht="14.25" customHeight="1" x14ac:dyDescent="0.2">
      <c r="A57" s="208">
        <v>48</v>
      </c>
      <c r="B57" s="25">
        <v>409</v>
      </c>
      <c r="C57" s="25">
        <v>59</v>
      </c>
      <c r="D57" s="26" t="s">
        <v>276</v>
      </c>
      <c r="E57" s="27">
        <v>1089</v>
      </c>
      <c r="F57" s="209" t="s">
        <v>419</v>
      </c>
    </row>
    <row r="58" spans="1:6" ht="14.25" customHeight="1" x14ac:dyDescent="0.2">
      <c r="A58" s="208">
        <v>49</v>
      </c>
      <c r="B58" s="25">
        <v>513</v>
      </c>
      <c r="C58" s="25">
        <v>90</v>
      </c>
      <c r="D58" s="26" t="s">
        <v>278</v>
      </c>
      <c r="E58" s="27">
        <v>1128</v>
      </c>
      <c r="F58" s="209" t="s">
        <v>420</v>
      </c>
    </row>
    <row r="59" spans="1:6" ht="14.25" customHeight="1" x14ac:dyDescent="0.2">
      <c r="A59" s="208">
        <v>50</v>
      </c>
      <c r="B59" s="25">
        <v>209</v>
      </c>
      <c r="C59" s="25">
        <v>40</v>
      </c>
      <c r="D59" s="26" t="s">
        <v>280</v>
      </c>
      <c r="E59" s="27">
        <v>1059</v>
      </c>
      <c r="F59" s="209" t="s">
        <v>421</v>
      </c>
    </row>
    <row r="60" spans="1:6" ht="14.25" customHeight="1" x14ac:dyDescent="0.2">
      <c r="A60" s="208">
        <v>51</v>
      </c>
      <c r="B60" s="25">
        <v>410</v>
      </c>
      <c r="C60" s="25">
        <v>60</v>
      </c>
      <c r="D60" s="26" t="s">
        <v>284</v>
      </c>
      <c r="E60" s="31">
        <v>1104</v>
      </c>
      <c r="F60" s="209" t="s">
        <v>422</v>
      </c>
    </row>
    <row r="61" spans="1:6" ht="14.25" customHeight="1" x14ac:dyDescent="0.2">
      <c r="A61" s="208">
        <v>52</v>
      </c>
      <c r="B61" s="25">
        <v>514</v>
      </c>
      <c r="C61" s="25">
        <v>91</v>
      </c>
      <c r="D61" s="26" t="s">
        <v>286</v>
      </c>
      <c r="E61" s="27">
        <v>1140</v>
      </c>
      <c r="F61" s="209" t="s">
        <v>423</v>
      </c>
    </row>
    <row r="62" spans="1:6" ht="14.25" customHeight="1" x14ac:dyDescent="0.2">
      <c r="A62" s="208">
        <v>53</v>
      </c>
      <c r="B62" s="25">
        <v>314</v>
      </c>
      <c r="C62" s="25">
        <v>23</v>
      </c>
      <c r="D62" s="26" t="s">
        <v>288</v>
      </c>
      <c r="E62" s="27">
        <v>1032</v>
      </c>
      <c r="F62" s="209" t="s">
        <v>424</v>
      </c>
    </row>
    <row r="63" spans="1:6" ht="14.25" customHeight="1" x14ac:dyDescent="0.2">
      <c r="A63" s="208">
        <v>54</v>
      </c>
      <c r="B63" s="25">
        <v>210</v>
      </c>
      <c r="C63" s="25">
        <v>41</v>
      </c>
      <c r="D63" s="26" t="s">
        <v>290</v>
      </c>
      <c r="E63" s="27">
        <v>1061</v>
      </c>
      <c r="F63" s="209" t="s">
        <v>425</v>
      </c>
    </row>
    <row r="64" spans="1:6" s="21" customFormat="1" x14ac:dyDescent="0.2">
      <c r="A64" s="208">
        <v>55</v>
      </c>
      <c r="B64" s="25">
        <v>515</v>
      </c>
      <c r="C64" s="25">
        <v>92</v>
      </c>
      <c r="D64" s="26" t="s">
        <v>184</v>
      </c>
      <c r="E64" s="27">
        <v>1135</v>
      </c>
      <c r="F64" s="209" t="s">
        <v>426</v>
      </c>
    </row>
    <row r="65" spans="1:6" s="21" customFormat="1" ht="24" x14ac:dyDescent="0.2">
      <c r="A65" s="208">
        <v>56</v>
      </c>
      <c r="B65" s="25" t="s">
        <v>186</v>
      </c>
      <c r="C65" s="25">
        <v>42</v>
      </c>
      <c r="D65" s="26" t="s">
        <v>187</v>
      </c>
      <c r="E65" s="27">
        <v>1061</v>
      </c>
      <c r="F65" s="209" t="s">
        <v>427</v>
      </c>
    </row>
    <row r="66" spans="1:6" s="21" customFormat="1" x14ac:dyDescent="0.2">
      <c r="A66" s="208">
        <v>57</v>
      </c>
      <c r="B66" s="25">
        <v>211</v>
      </c>
      <c r="C66" s="25">
        <v>43</v>
      </c>
      <c r="D66" s="26" t="s">
        <v>189</v>
      </c>
      <c r="E66" s="27">
        <v>1062</v>
      </c>
      <c r="F66" s="209" t="s">
        <v>428</v>
      </c>
    </row>
    <row r="67" spans="1:6" s="21" customFormat="1" x14ac:dyDescent="0.2">
      <c r="A67" s="208">
        <v>58</v>
      </c>
      <c r="B67" s="25">
        <v>606</v>
      </c>
      <c r="C67" s="25">
        <v>6</v>
      </c>
      <c r="D67" s="26" t="s">
        <v>191</v>
      </c>
      <c r="E67" s="27">
        <v>1006</v>
      </c>
      <c r="F67" s="209" t="s">
        <v>429</v>
      </c>
    </row>
    <row r="68" spans="1:6" s="21" customFormat="1" x14ac:dyDescent="0.2">
      <c r="A68" s="208">
        <v>59</v>
      </c>
      <c r="B68" s="25">
        <v>411</v>
      </c>
      <c r="C68" s="25">
        <v>61</v>
      </c>
      <c r="D68" s="26" t="s">
        <v>193</v>
      </c>
      <c r="E68" s="27">
        <v>1091</v>
      </c>
      <c r="F68" s="209" t="s">
        <v>430</v>
      </c>
    </row>
    <row r="69" spans="1:6" s="21" customFormat="1" x14ac:dyDescent="0.2">
      <c r="A69" s="208">
        <v>60</v>
      </c>
      <c r="B69" s="25">
        <v>212</v>
      </c>
      <c r="C69" s="25">
        <v>44</v>
      </c>
      <c r="D69" s="26" t="s">
        <v>195</v>
      </c>
      <c r="E69" s="27">
        <v>1063</v>
      </c>
      <c r="F69" s="209" t="s">
        <v>431</v>
      </c>
    </row>
    <row r="70" spans="1:6" s="21" customFormat="1" x14ac:dyDescent="0.2">
      <c r="A70" s="208">
        <v>61</v>
      </c>
      <c r="B70" s="25">
        <v>213</v>
      </c>
      <c r="C70" s="25">
        <v>45</v>
      </c>
      <c r="D70" s="26" t="s">
        <v>197</v>
      </c>
      <c r="E70" s="27">
        <v>1064</v>
      </c>
      <c r="F70" s="209" t="s">
        <v>432</v>
      </c>
    </row>
    <row r="71" spans="1:6" s="21" customFormat="1" x14ac:dyDescent="0.2">
      <c r="A71" s="208">
        <v>62</v>
      </c>
      <c r="B71" s="25">
        <v>516</v>
      </c>
      <c r="C71" s="25">
        <v>93</v>
      </c>
      <c r="D71" s="26" t="s">
        <v>199</v>
      </c>
      <c r="E71" s="27">
        <v>1136</v>
      </c>
      <c r="F71" s="209" t="s">
        <v>433</v>
      </c>
    </row>
    <row r="72" spans="1:6" s="21" customFormat="1" x14ac:dyDescent="0.2">
      <c r="A72" s="208">
        <v>63</v>
      </c>
      <c r="B72" s="25">
        <v>315</v>
      </c>
      <c r="C72" s="25">
        <v>24</v>
      </c>
      <c r="D72" s="26" t="s">
        <v>201</v>
      </c>
      <c r="E72" s="27">
        <v>1030</v>
      </c>
      <c r="F72" s="209" t="s">
        <v>434</v>
      </c>
    </row>
    <row r="73" spans="1:6" s="21" customFormat="1" x14ac:dyDescent="0.2">
      <c r="A73" s="208">
        <v>64</v>
      </c>
      <c r="B73" s="25">
        <v>316</v>
      </c>
      <c r="C73" s="25">
        <v>25</v>
      </c>
      <c r="D73" s="26" t="s">
        <v>203</v>
      </c>
      <c r="E73" s="27">
        <v>1030</v>
      </c>
      <c r="F73" s="209" t="s">
        <v>435</v>
      </c>
    </row>
    <row r="74" spans="1:6" s="21" customFormat="1" x14ac:dyDescent="0.2">
      <c r="A74" s="208">
        <v>65</v>
      </c>
      <c r="B74" s="25">
        <v>517</v>
      </c>
      <c r="C74" s="25">
        <v>94</v>
      </c>
      <c r="D74" s="26" t="s">
        <v>205</v>
      </c>
      <c r="E74" s="27">
        <v>1137</v>
      </c>
      <c r="F74" s="209" t="s">
        <v>436</v>
      </c>
    </row>
    <row r="75" spans="1:6" s="21" customFormat="1" x14ac:dyDescent="0.2">
      <c r="A75" s="208">
        <v>66</v>
      </c>
      <c r="B75" s="25">
        <v>412</v>
      </c>
      <c r="C75" s="25">
        <v>62</v>
      </c>
      <c r="D75" s="26" t="s">
        <v>207</v>
      </c>
      <c r="E75" s="27">
        <v>1092</v>
      </c>
      <c r="F75" s="209" t="s">
        <v>437</v>
      </c>
    </row>
    <row r="76" spans="1:6" x14ac:dyDescent="0.2">
      <c r="A76" s="208">
        <v>67</v>
      </c>
      <c r="B76" s="25">
        <v>413</v>
      </c>
      <c r="C76" s="25">
        <v>63</v>
      </c>
      <c r="D76" s="26" t="s">
        <v>209</v>
      </c>
      <c r="E76" s="27">
        <v>1093</v>
      </c>
      <c r="F76" s="209" t="s">
        <v>438</v>
      </c>
    </row>
    <row r="77" spans="1:6" x14ac:dyDescent="0.2">
      <c r="A77" s="208">
        <v>68</v>
      </c>
      <c r="B77" s="25">
        <v>414</v>
      </c>
      <c r="C77" s="25">
        <v>64</v>
      </c>
      <c r="D77" s="26" t="s">
        <v>211</v>
      </c>
      <c r="E77" s="27">
        <v>1094</v>
      </c>
      <c r="F77" s="209" t="s">
        <v>439</v>
      </c>
    </row>
    <row r="78" spans="1:6" x14ac:dyDescent="0.2">
      <c r="A78" s="208">
        <v>69</v>
      </c>
      <c r="B78" s="25">
        <v>415</v>
      </c>
      <c r="C78" s="25">
        <v>65</v>
      </c>
      <c r="D78" s="26" t="s">
        <v>213</v>
      </c>
      <c r="E78" s="27">
        <v>1095</v>
      </c>
      <c r="F78" s="209" t="s">
        <v>440</v>
      </c>
    </row>
    <row r="79" spans="1:6" x14ac:dyDescent="0.2">
      <c r="A79" s="208">
        <v>70</v>
      </c>
      <c r="B79" s="25">
        <v>518</v>
      </c>
      <c r="C79" s="25">
        <v>95</v>
      </c>
      <c r="D79" s="26" t="s">
        <v>215</v>
      </c>
      <c r="E79" s="27">
        <v>1138</v>
      </c>
      <c r="F79" s="209" t="s">
        <v>441</v>
      </c>
    </row>
    <row r="80" spans="1:6" x14ac:dyDescent="0.2">
      <c r="A80" s="208">
        <v>71</v>
      </c>
      <c r="B80" s="25">
        <v>519</v>
      </c>
      <c r="C80" s="25">
        <v>96</v>
      </c>
      <c r="D80" s="26" t="s">
        <v>217</v>
      </c>
      <c r="E80" s="27">
        <v>1139</v>
      </c>
      <c r="F80" s="209" t="s">
        <v>442</v>
      </c>
    </row>
    <row r="81" spans="1:6" x14ac:dyDescent="0.2">
      <c r="A81" s="208">
        <v>72</v>
      </c>
      <c r="B81" s="25">
        <v>416</v>
      </c>
      <c r="C81" s="25">
        <v>66</v>
      </c>
      <c r="D81" s="26" t="s">
        <v>219</v>
      </c>
      <c r="E81" s="27">
        <v>1096</v>
      </c>
      <c r="F81" s="209" t="s">
        <v>443</v>
      </c>
    </row>
    <row r="82" spans="1:6" x14ac:dyDescent="0.2">
      <c r="A82" s="208">
        <v>73</v>
      </c>
      <c r="B82" s="25">
        <v>317</v>
      </c>
      <c r="C82" s="25">
        <v>26</v>
      </c>
      <c r="D82" s="26" t="s">
        <v>221</v>
      </c>
      <c r="E82" s="27">
        <v>1037</v>
      </c>
      <c r="F82" s="209" t="s">
        <v>444</v>
      </c>
    </row>
    <row r="83" spans="1:6" x14ac:dyDescent="0.2">
      <c r="A83" s="208">
        <v>74</v>
      </c>
      <c r="B83" s="25">
        <v>520</v>
      </c>
      <c r="C83" s="25">
        <v>97</v>
      </c>
      <c r="D83" s="26" t="s">
        <v>223</v>
      </c>
      <c r="E83" s="27">
        <v>1140</v>
      </c>
      <c r="F83" s="209" t="s">
        <v>445</v>
      </c>
    </row>
    <row r="84" spans="1:6" x14ac:dyDescent="0.2">
      <c r="A84" s="208">
        <v>75</v>
      </c>
      <c r="B84" s="25">
        <v>318</v>
      </c>
      <c r="C84" s="25">
        <v>27</v>
      </c>
      <c r="D84" s="26" t="s">
        <v>225</v>
      </c>
      <c r="E84" s="27">
        <v>1030</v>
      </c>
      <c r="F84" s="209" t="s">
        <v>446</v>
      </c>
    </row>
    <row r="85" spans="1:6" x14ac:dyDescent="0.2">
      <c r="A85" s="208">
        <v>76</v>
      </c>
      <c r="B85" s="25">
        <v>521</v>
      </c>
      <c r="C85" s="25">
        <v>98</v>
      </c>
      <c r="D85" s="26" t="s">
        <v>227</v>
      </c>
      <c r="E85" s="27">
        <v>1140</v>
      </c>
      <c r="F85" s="209" t="s">
        <v>447</v>
      </c>
    </row>
    <row r="86" spans="1:6" x14ac:dyDescent="0.2">
      <c r="A86" s="208">
        <v>77</v>
      </c>
      <c r="B86" s="25">
        <v>417</v>
      </c>
      <c r="C86" s="25">
        <v>67</v>
      </c>
      <c r="D86" s="26" t="s">
        <v>229</v>
      </c>
      <c r="E86" s="27">
        <v>1097</v>
      </c>
      <c r="F86" s="209" t="s">
        <v>448</v>
      </c>
    </row>
    <row r="87" spans="1:6" x14ac:dyDescent="0.2">
      <c r="A87" s="208">
        <v>78</v>
      </c>
      <c r="B87" s="25">
        <v>522</v>
      </c>
      <c r="C87" s="25">
        <v>99</v>
      </c>
      <c r="D87" s="26" t="s">
        <v>231</v>
      </c>
      <c r="E87" s="27">
        <v>1142</v>
      </c>
      <c r="F87" s="209" t="s">
        <v>449</v>
      </c>
    </row>
    <row r="88" spans="1:6" x14ac:dyDescent="0.2">
      <c r="A88" s="208">
        <v>79</v>
      </c>
      <c r="B88" s="25">
        <v>319</v>
      </c>
      <c r="C88" s="25">
        <v>28</v>
      </c>
      <c r="D88" s="26" t="s">
        <v>233</v>
      </c>
      <c r="E88" s="27">
        <v>1039</v>
      </c>
      <c r="F88" s="209" t="s">
        <v>450</v>
      </c>
    </row>
    <row r="89" spans="1:6" x14ac:dyDescent="0.2">
      <c r="A89" s="208">
        <v>80</v>
      </c>
      <c r="B89" s="25">
        <v>607</v>
      </c>
      <c r="C89" s="25">
        <v>7</v>
      </c>
      <c r="D89" s="26" t="s">
        <v>235</v>
      </c>
      <c r="E89" s="27">
        <v>1007</v>
      </c>
      <c r="F89" s="209" t="s">
        <v>451</v>
      </c>
    </row>
    <row r="90" spans="1:6" x14ac:dyDescent="0.2">
      <c r="A90" s="208">
        <v>81</v>
      </c>
      <c r="B90" s="25">
        <v>214</v>
      </c>
      <c r="C90" s="25">
        <v>46</v>
      </c>
      <c r="D90" s="26" t="s">
        <v>237</v>
      </c>
      <c r="E90" s="27">
        <v>1065</v>
      </c>
      <c r="F90" s="209" t="s">
        <v>452</v>
      </c>
    </row>
    <row r="91" spans="1:6" x14ac:dyDescent="0.2">
      <c r="A91" s="208">
        <v>82</v>
      </c>
      <c r="B91" s="25">
        <v>320</v>
      </c>
      <c r="C91" s="25">
        <v>29</v>
      </c>
      <c r="D91" s="26" t="s">
        <v>239</v>
      </c>
      <c r="E91" s="27">
        <v>1040</v>
      </c>
      <c r="F91" s="209" t="s">
        <v>453</v>
      </c>
    </row>
    <row r="92" spans="1:6" x14ac:dyDescent="0.2">
      <c r="A92" s="208">
        <v>83</v>
      </c>
      <c r="B92" s="25">
        <v>418</v>
      </c>
      <c r="C92" s="25">
        <v>68</v>
      </c>
      <c r="D92" s="26" t="s">
        <v>241</v>
      </c>
      <c r="E92" s="27">
        <v>1098</v>
      </c>
      <c r="F92" s="209" t="s">
        <v>454</v>
      </c>
    </row>
    <row r="93" spans="1:6" x14ac:dyDescent="0.2">
      <c r="A93" s="208">
        <v>84</v>
      </c>
      <c r="B93" s="25">
        <v>419</v>
      </c>
      <c r="C93" s="25">
        <v>69</v>
      </c>
      <c r="D93" s="26" t="s">
        <v>243</v>
      </c>
      <c r="E93" s="27">
        <v>1099</v>
      </c>
      <c r="F93" s="209" t="s">
        <v>455</v>
      </c>
    </row>
    <row r="94" spans="1:6" x14ac:dyDescent="0.2">
      <c r="A94" s="208">
        <v>85</v>
      </c>
      <c r="B94" s="25">
        <v>420</v>
      </c>
      <c r="C94" s="25">
        <v>70</v>
      </c>
      <c r="D94" s="26" t="s">
        <v>245</v>
      </c>
      <c r="E94" s="27">
        <v>1100</v>
      </c>
      <c r="F94" s="209" t="s">
        <v>456</v>
      </c>
    </row>
    <row r="95" spans="1:6" x14ac:dyDescent="0.2">
      <c r="A95" s="208">
        <v>86</v>
      </c>
      <c r="B95" s="25">
        <v>321</v>
      </c>
      <c r="C95" s="25">
        <v>30</v>
      </c>
      <c r="D95" s="26" t="s">
        <v>247</v>
      </c>
      <c r="E95" s="27">
        <v>1041</v>
      </c>
      <c r="F95" s="209" t="s">
        <v>457</v>
      </c>
    </row>
    <row r="96" spans="1:6" x14ac:dyDescent="0.2">
      <c r="A96" s="208">
        <v>87</v>
      </c>
      <c r="B96" s="25">
        <v>523</v>
      </c>
      <c r="C96" s="25">
        <v>100</v>
      </c>
      <c r="D96" s="26" t="s">
        <v>249</v>
      </c>
      <c r="E96" s="27">
        <v>1143</v>
      </c>
      <c r="F96" s="209" t="s">
        <v>458</v>
      </c>
    </row>
    <row r="97" spans="1:6" x14ac:dyDescent="0.2">
      <c r="A97" s="208">
        <v>88</v>
      </c>
      <c r="B97" s="25">
        <v>608</v>
      </c>
      <c r="C97" s="25">
        <v>8</v>
      </c>
      <c r="D97" s="26" t="s">
        <v>251</v>
      </c>
      <c r="E97" s="27">
        <v>1008</v>
      </c>
      <c r="F97" s="209" t="s">
        <v>459</v>
      </c>
    </row>
    <row r="98" spans="1:6" x14ac:dyDescent="0.2">
      <c r="A98" s="208">
        <v>89</v>
      </c>
      <c r="B98" s="25">
        <v>421</v>
      </c>
      <c r="C98" s="25">
        <v>71</v>
      </c>
      <c r="D98" s="26" t="s">
        <v>253</v>
      </c>
      <c r="E98" s="27">
        <v>1081</v>
      </c>
      <c r="F98" s="209" t="s">
        <v>460</v>
      </c>
    </row>
    <row r="99" spans="1:6" x14ac:dyDescent="0.2">
      <c r="A99" s="208">
        <v>90</v>
      </c>
      <c r="B99" s="25">
        <v>215</v>
      </c>
      <c r="C99" s="25">
        <v>47</v>
      </c>
      <c r="D99" s="26" t="s">
        <v>255</v>
      </c>
      <c r="E99" s="27">
        <v>1066</v>
      </c>
      <c r="F99" s="209" t="s">
        <v>461</v>
      </c>
    </row>
    <row r="100" spans="1:6" x14ac:dyDescent="0.2">
      <c r="A100" s="208">
        <v>91</v>
      </c>
      <c r="B100" s="25">
        <v>422</v>
      </c>
      <c r="C100" s="25">
        <v>72</v>
      </c>
      <c r="D100" s="26" t="s">
        <v>257</v>
      </c>
      <c r="E100" s="27">
        <v>1102</v>
      </c>
      <c r="F100" s="209" t="s">
        <v>462</v>
      </c>
    </row>
    <row r="101" spans="1:6" x14ac:dyDescent="0.2">
      <c r="A101" s="208">
        <v>92</v>
      </c>
      <c r="B101" s="25">
        <v>322</v>
      </c>
      <c r="C101" s="25">
        <v>31</v>
      </c>
      <c r="D101" s="26" t="s">
        <v>259</v>
      </c>
      <c r="E101" s="27">
        <v>1030</v>
      </c>
      <c r="F101" s="209" t="s">
        <v>463</v>
      </c>
    </row>
    <row r="102" spans="1:6" x14ac:dyDescent="0.2">
      <c r="A102" s="208">
        <v>93</v>
      </c>
      <c r="B102" s="25">
        <v>423</v>
      </c>
      <c r="C102" s="25">
        <v>73</v>
      </c>
      <c r="D102" s="26" t="s">
        <v>261</v>
      </c>
      <c r="E102" s="27">
        <v>1103</v>
      </c>
      <c r="F102" s="209" t="s">
        <v>464</v>
      </c>
    </row>
    <row r="103" spans="1:6" x14ac:dyDescent="0.2">
      <c r="A103" s="208">
        <v>94</v>
      </c>
      <c r="B103" s="25">
        <v>424</v>
      </c>
      <c r="C103" s="25">
        <v>74</v>
      </c>
      <c r="D103" s="26" t="s">
        <v>263</v>
      </c>
      <c r="E103" s="27">
        <v>1104</v>
      </c>
      <c r="F103" s="209" t="s">
        <v>465</v>
      </c>
    </row>
    <row r="104" spans="1:6" x14ac:dyDescent="0.2">
      <c r="A104" s="208">
        <v>95</v>
      </c>
      <c r="B104" s="25">
        <v>216</v>
      </c>
      <c r="C104" s="25">
        <v>48</v>
      </c>
      <c r="D104" s="26" t="s">
        <v>265</v>
      </c>
      <c r="E104" s="27">
        <v>1067</v>
      </c>
      <c r="F104" s="209" t="s">
        <v>466</v>
      </c>
    </row>
    <row r="105" spans="1:6" x14ac:dyDescent="0.2">
      <c r="A105" s="208">
        <v>96</v>
      </c>
      <c r="B105" s="25">
        <v>524</v>
      </c>
      <c r="C105" s="25">
        <v>101</v>
      </c>
      <c r="D105" s="26" t="s">
        <v>267</v>
      </c>
      <c r="E105" s="27">
        <v>1125</v>
      </c>
      <c r="F105" s="209" t="s">
        <v>467</v>
      </c>
    </row>
    <row r="106" spans="1:6" x14ac:dyDescent="0.2">
      <c r="A106" s="208">
        <v>97</v>
      </c>
      <c r="B106" s="25">
        <v>525</v>
      </c>
      <c r="C106" s="25">
        <v>102</v>
      </c>
      <c r="D106" s="26" t="s">
        <v>269</v>
      </c>
      <c r="E106" s="27">
        <v>1145</v>
      </c>
      <c r="F106" s="209" t="s">
        <v>468</v>
      </c>
    </row>
    <row r="107" spans="1:6" x14ac:dyDescent="0.2">
      <c r="A107" s="208">
        <v>98</v>
      </c>
      <c r="B107" s="25">
        <v>217</v>
      </c>
      <c r="C107" s="25">
        <v>49</v>
      </c>
      <c r="D107" s="26" t="s">
        <v>271</v>
      </c>
      <c r="E107" s="27">
        <v>1068</v>
      </c>
      <c r="F107" s="209" t="s">
        <v>469</v>
      </c>
    </row>
    <row r="108" spans="1:6" x14ac:dyDescent="0.2">
      <c r="A108" s="208">
        <v>99</v>
      </c>
      <c r="B108" s="25">
        <v>526</v>
      </c>
      <c r="C108" s="25">
        <v>103</v>
      </c>
      <c r="D108" s="26" t="s">
        <v>273</v>
      </c>
      <c r="E108" s="27">
        <v>1146</v>
      </c>
      <c r="F108" s="209" t="s">
        <v>470</v>
      </c>
    </row>
    <row r="109" spans="1:6" x14ac:dyDescent="0.2">
      <c r="A109" s="208">
        <v>100</v>
      </c>
      <c r="B109" s="25">
        <v>218</v>
      </c>
      <c r="C109" s="25">
        <v>50</v>
      </c>
      <c r="D109" s="26" t="s">
        <v>275</v>
      </c>
      <c r="E109" s="27">
        <v>1069</v>
      </c>
      <c r="F109" s="209" t="s">
        <v>471</v>
      </c>
    </row>
    <row r="110" spans="1:6" x14ac:dyDescent="0.2">
      <c r="A110" s="208">
        <v>101</v>
      </c>
      <c r="B110" s="25"/>
      <c r="C110" s="25"/>
      <c r="D110" s="26" t="s">
        <v>0</v>
      </c>
      <c r="E110" s="27"/>
      <c r="F110" s="209" t="s">
        <v>1</v>
      </c>
    </row>
    <row r="111" spans="1:6" x14ac:dyDescent="0.2">
      <c r="A111" s="208">
        <v>102</v>
      </c>
      <c r="B111" s="25">
        <v>527</v>
      </c>
      <c r="C111" s="25">
        <v>104</v>
      </c>
      <c r="D111" s="26" t="s">
        <v>277</v>
      </c>
      <c r="E111" s="27">
        <v>1147</v>
      </c>
      <c r="F111" s="209" t="s">
        <v>472</v>
      </c>
    </row>
    <row r="112" spans="1:6" x14ac:dyDescent="0.2">
      <c r="A112" s="208">
        <v>103</v>
      </c>
      <c r="B112" s="25">
        <v>425</v>
      </c>
      <c r="C112" s="25">
        <v>75</v>
      </c>
      <c r="D112" s="26" t="s">
        <v>279</v>
      </c>
      <c r="E112" s="27">
        <v>1104</v>
      </c>
      <c r="F112" s="209" t="s">
        <v>473</v>
      </c>
    </row>
    <row r="113" spans="1:6" ht="24" x14ac:dyDescent="0.2">
      <c r="A113" s="208">
        <v>104</v>
      </c>
      <c r="B113" s="25" t="s">
        <v>281</v>
      </c>
      <c r="C113" s="25" t="s">
        <v>282</v>
      </c>
      <c r="D113" s="26" t="s">
        <v>283</v>
      </c>
      <c r="E113" s="27">
        <v>1151</v>
      </c>
      <c r="F113" s="209" t="s">
        <v>474</v>
      </c>
    </row>
    <row r="114" spans="1:6" x14ac:dyDescent="0.2">
      <c r="A114" s="208">
        <v>105</v>
      </c>
      <c r="B114" s="25">
        <v>528</v>
      </c>
      <c r="C114" s="25">
        <v>105</v>
      </c>
      <c r="D114" s="26" t="s">
        <v>285</v>
      </c>
      <c r="E114" s="27">
        <v>1151</v>
      </c>
      <c r="F114" s="209" t="s">
        <v>474</v>
      </c>
    </row>
    <row r="115" spans="1:6" x14ac:dyDescent="0.2">
      <c r="A115" s="208">
        <v>106</v>
      </c>
      <c r="B115" s="32">
        <v>529</v>
      </c>
      <c r="C115" s="32">
        <v>106</v>
      </c>
      <c r="D115" s="33" t="s">
        <v>287</v>
      </c>
      <c r="E115" s="34">
        <v>1151</v>
      </c>
      <c r="F115" s="209" t="s">
        <v>475</v>
      </c>
    </row>
    <row r="116" spans="1:6" x14ac:dyDescent="0.2">
      <c r="A116" s="208">
        <v>107</v>
      </c>
      <c r="B116" s="25">
        <v>426</v>
      </c>
      <c r="C116" s="25">
        <v>76</v>
      </c>
      <c r="D116" s="26" t="s">
        <v>289</v>
      </c>
      <c r="E116" s="27">
        <v>1104</v>
      </c>
      <c r="F116" s="209" t="s">
        <v>476</v>
      </c>
    </row>
    <row r="117" spans="1:6" x14ac:dyDescent="0.2">
      <c r="A117" s="208">
        <v>108</v>
      </c>
      <c r="B117" s="25">
        <v>427</v>
      </c>
      <c r="C117" s="25">
        <v>77</v>
      </c>
      <c r="D117" s="26" t="s">
        <v>291</v>
      </c>
      <c r="E117" s="27">
        <v>1107</v>
      </c>
      <c r="F117" s="209" t="s">
        <v>477</v>
      </c>
    </row>
    <row r="118" spans="1:6" ht="13.5" thickBot="1" x14ac:dyDescent="0.25">
      <c r="A118" s="208">
        <v>109</v>
      </c>
      <c r="B118" s="210">
        <v>530</v>
      </c>
      <c r="C118" s="210">
        <v>107</v>
      </c>
      <c r="D118" s="211" t="s">
        <v>293</v>
      </c>
      <c r="E118" s="212">
        <v>1150</v>
      </c>
      <c r="F118" s="213" t="s">
        <v>478</v>
      </c>
    </row>
  </sheetData>
  <phoneticPr fontId="7" type="noConversion"/>
  <pageMargins left="0.75" right="0.75" top="1" bottom="1" header="0.4921259845" footer="0.4921259845"/>
  <pageSetup paperSize="9" fitToHeight="0" orientation="portrait" horizontalDpi="1200" verticalDpi="1200" r:id="rId1"/>
  <headerFooter alignWithMargins="0">
    <oddFooter>&amp;L&amp;8&amp;Z&amp;F&amp;R&amp;8&amp;P/&amp;N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54"/>
  <sheetViews>
    <sheetView showGridLines="0" zoomScaleNormal="100" workbookViewId="0">
      <selection activeCell="C24" sqref="C24"/>
    </sheetView>
  </sheetViews>
  <sheetFormatPr baseColWidth="10" defaultColWidth="11.42578125" defaultRowHeight="12.75" x14ac:dyDescent="0.2"/>
  <cols>
    <col min="1" max="1" width="3.42578125" customWidth="1"/>
    <col min="2" max="2" width="131.42578125" style="8" customWidth="1"/>
    <col min="3" max="3" width="13.5703125" style="8" customWidth="1"/>
  </cols>
  <sheetData>
    <row r="1" spans="1:3" s="7" customFormat="1" ht="18" x14ac:dyDescent="0.2">
      <c r="A1" s="37" t="s">
        <v>302</v>
      </c>
    </row>
    <row r="2" spans="1:3" ht="10.5" customHeight="1" x14ac:dyDescent="0.2">
      <c r="B2" s="10"/>
      <c r="C2" s="10"/>
    </row>
    <row r="3" spans="1:3" ht="12.75" customHeight="1" x14ac:dyDescent="0.2">
      <c r="A3" s="7" t="s">
        <v>310</v>
      </c>
      <c r="B3"/>
      <c r="C3"/>
    </row>
    <row r="4" spans="1:3" s="7" customFormat="1" ht="12.75" customHeight="1" x14ac:dyDescent="0.2">
      <c r="A4" s="45"/>
      <c r="B4" s="39" t="s">
        <v>174</v>
      </c>
      <c r="C4" s="38" t="s">
        <v>311</v>
      </c>
    </row>
    <row r="5" spans="1:3" ht="12.75" customHeight="1" x14ac:dyDescent="0.2">
      <c r="A5" s="46"/>
      <c r="B5" s="56" t="str">
        <f>IF(B23="","",CONCATENATE(B23," in ",B9))</f>
        <v>2 Rutsch / Murgang, Entstehungsgebiet; gross in 1b saure bis basenreiche Bu-Wä der sub- u. untermontanen Stufe</v>
      </c>
      <c r="C5" s="57" t="str">
        <f>IF(OR(C9="",C23=""),"",CONCATENATE(C23,C9))</f>
        <v>21b</v>
      </c>
    </row>
    <row r="6" spans="1:3" ht="12.75" customHeight="1" x14ac:dyDescent="0.2">
      <c r="B6" s="10"/>
      <c r="C6" s="10"/>
    </row>
    <row r="7" spans="1:3" ht="12.75" customHeight="1" x14ac:dyDescent="0.2">
      <c r="A7" s="7" t="s">
        <v>304</v>
      </c>
      <c r="B7"/>
      <c r="C7"/>
    </row>
    <row r="8" spans="1:3" s="7" customFormat="1" ht="12.75" customHeight="1" x14ac:dyDescent="0.2">
      <c r="A8" s="45" t="s">
        <v>177</v>
      </c>
      <c r="B8" s="39" t="s">
        <v>301</v>
      </c>
      <c r="C8" s="38" t="s">
        <v>312</v>
      </c>
    </row>
    <row r="9" spans="1:3" ht="12.75" customHeight="1" x14ac:dyDescent="0.2">
      <c r="A9" s="57">
        <v>3</v>
      </c>
      <c r="B9" s="46" t="str">
        <f>IF(A9=1,"",VLOOKUP(A9,A12:C20,2,FALSE))</f>
        <v>1b saure bis basenreiche Bu-Wä der sub- u. untermontanen Stufe</v>
      </c>
      <c r="C9" s="47" t="str">
        <f>IF(A9=1,"",VLOOKUP(A9,A12:C20,3,FALSE))</f>
        <v>1b</v>
      </c>
    </row>
    <row r="10" spans="1:3" ht="12.75" customHeight="1" x14ac:dyDescent="0.2">
      <c r="A10" s="48"/>
      <c r="B10"/>
      <c r="C10"/>
    </row>
    <row r="11" spans="1:3" x14ac:dyDescent="0.2">
      <c r="A11" s="45" t="s">
        <v>177</v>
      </c>
      <c r="B11" s="38" t="s">
        <v>301</v>
      </c>
      <c r="C11" s="38" t="s">
        <v>312</v>
      </c>
    </row>
    <row r="12" spans="1:3" x14ac:dyDescent="0.2">
      <c r="A12" s="49">
        <v>1</v>
      </c>
      <c r="B12" s="40"/>
      <c r="C12" s="40"/>
    </row>
    <row r="13" spans="1:3" x14ac:dyDescent="0.2">
      <c r="A13" s="50">
        <v>2</v>
      </c>
      <c r="B13" s="41" t="s">
        <v>51</v>
      </c>
      <c r="C13" s="54" t="s">
        <v>306</v>
      </c>
    </row>
    <row r="14" spans="1:3" x14ac:dyDescent="0.2">
      <c r="A14" s="50">
        <v>3</v>
      </c>
      <c r="B14" s="41" t="s">
        <v>58</v>
      </c>
      <c r="C14" s="54" t="s">
        <v>307</v>
      </c>
    </row>
    <row r="15" spans="1:3" x14ac:dyDescent="0.2">
      <c r="A15" s="50">
        <v>4</v>
      </c>
      <c r="B15" s="41" t="s">
        <v>62</v>
      </c>
      <c r="C15" s="54">
        <v>2</v>
      </c>
    </row>
    <row r="16" spans="1:3" x14ac:dyDescent="0.2">
      <c r="A16" s="50">
        <v>5</v>
      </c>
      <c r="B16" s="41" t="s">
        <v>83</v>
      </c>
      <c r="C16" s="54">
        <v>3</v>
      </c>
    </row>
    <row r="17" spans="1:3" x14ac:dyDescent="0.2">
      <c r="A17" s="50">
        <v>6</v>
      </c>
      <c r="B17" s="41" t="s">
        <v>89</v>
      </c>
      <c r="C17" s="54">
        <v>4</v>
      </c>
    </row>
    <row r="18" spans="1:3" x14ac:dyDescent="0.2">
      <c r="A18" s="50">
        <v>7</v>
      </c>
      <c r="B18" s="41" t="s">
        <v>96</v>
      </c>
      <c r="C18" s="54" t="s">
        <v>308</v>
      </c>
    </row>
    <row r="19" spans="1:3" x14ac:dyDescent="0.2">
      <c r="A19" s="51">
        <v>8</v>
      </c>
      <c r="B19" s="42" t="s">
        <v>103</v>
      </c>
      <c r="C19" s="55" t="s">
        <v>309</v>
      </c>
    </row>
    <row r="20" spans="1:3" s="18" customFormat="1" x14ac:dyDescent="0.2">
      <c r="A20" s="64"/>
    </row>
    <row r="21" spans="1:3" ht="12.75" customHeight="1" x14ac:dyDescent="0.2">
      <c r="A21" s="53" t="s">
        <v>305</v>
      </c>
      <c r="B21"/>
      <c r="C21"/>
    </row>
    <row r="22" spans="1:3" s="7" customFormat="1" ht="12.75" customHeight="1" x14ac:dyDescent="0.2">
      <c r="A22" s="45" t="s">
        <v>177</v>
      </c>
      <c r="B22" s="39" t="s">
        <v>301</v>
      </c>
      <c r="C22" s="38" t="s">
        <v>312</v>
      </c>
    </row>
    <row r="23" spans="1:3" ht="12.75" customHeight="1" x14ac:dyDescent="0.2">
      <c r="A23" s="63">
        <v>7</v>
      </c>
      <c r="B23" s="46" t="str">
        <f>IF(A23=1,"",VLOOKUP(A23,A26:C42,2,FALSE))</f>
        <v>2 Rutsch / Murgang, Entstehungsgebiet; gross</v>
      </c>
      <c r="C23" s="47">
        <f>IF(A23=1,"",VLOOKUP(A23,A26:C42,3,FALSE))</f>
        <v>2</v>
      </c>
    </row>
    <row r="24" spans="1:3" s="1" customFormat="1" x14ac:dyDescent="0.2">
      <c r="A24" s="52"/>
      <c r="B24" s="43"/>
      <c r="C24" s="43"/>
    </row>
    <row r="25" spans="1:3" x14ac:dyDescent="0.2">
      <c r="A25" s="45" t="s">
        <v>177</v>
      </c>
      <c r="B25" s="39" t="s">
        <v>169</v>
      </c>
      <c r="C25" s="38" t="s">
        <v>312</v>
      </c>
    </row>
    <row r="26" spans="1:3" x14ac:dyDescent="0.2">
      <c r="A26" s="49">
        <v>1</v>
      </c>
      <c r="B26" s="44"/>
      <c r="C26" s="44"/>
    </row>
    <row r="27" spans="1:3" x14ac:dyDescent="0.2">
      <c r="A27" s="50">
        <v>2</v>
      </c>
      <c r="B27" s="41" t="s">
        <v>314</v>
      </c>
      <c r="C27" s="41">
        <v>1</v>
      </c>
    </row>
    <row r="28" spans="1:3" x14ac:dyDescent="0.2">
      <c r="A28" s="50">
        <v>3</v>
      </c>
      <c r="B28" s="41" t="s">
        <v>315</v>
      </c>
      <c r="C28" s="41">
        <v>1</v>
      </c>
    </row>
    <row r="29" spans="1:3" x14ac:dyDescent="0.2">
      <c r="A29" s="50">
        <v>4</v>
      </c>
      <c r="B29" s="41" t="s">
        <v>316</v>
      </c>
      <c r="C29" s="41">
        <v>1</v>
      </c>
    </row>
    <row r="30" spans="1:3" x14ac:dyDescent="0.2">
      <c r="A30" s="50">
        <v>5</v>
      </c>
      <c r="B30" s="41" t="s">
        <v>317</v>
      </c>
      <c r="C30" s="41">
        <v>1</v>
      </c>
    </row>
    <row r="31" spans="1:3" x14ac:dyDescent="0.2">
      <c r="A31" s="50">
        <v>6</v>
      </c>
      <c r="B31" s="41" t="s">
        <v>318</v>
      </c>
      <c r="C31" s="41">
        <v>1</v>
      </c>
    </row>
    <row r="32" spans="1:3" x14ac:dyDescent="0.2">
      <c r="A32" s="50">
        <v>7</v>
      </c>
      <c r="B32" s="41" t="s">
        <v>319</v>
      </c>
      <c r="C32" s="41">
        <v>2</v>
      </c>
    </row>
    <row r="33" spans="1:3" x14ac:dyDescent="0.2">
      <c r="A33" s="50">
        <v>8</v>
      </c>
      <c r="B33" s="41" t="s">
        <v>320</v>
      </c>
      <c r="C33" s="41">
        <v>2</v>
      </c>
    </row>
    <row r="34" spans="1:3" x14ac:dyDescent="0.2">
      <c r="A34" s="50">
        <v>9</v>
      </c>
      <c r="B34" s="41" t="s">
        <v>321</v>
      </c>
      <c r="C34" s="41">
        <v>2</v>
      </c>
    </row>
    <row r="35" spans="1:3" x14ac:dyDescent="0.2">
      <c r="A35" s="50">
        <v>10</v>
      </c>
      <c r="B35" s="41" t="s">
        <v>322</v>
      </c>
      <c r="C35" s="41">
        <v>3</v>
      </c>
    </row>
    <row r="36" spans="1:3" x14ac:dyDescent="0.2">
      <c r="A36" s="50">
        <v>11</v>
      </c>
      <c r="B36" s="41" t="s">
        <v>323</v>
      </c>
      <c r="C36" s="41">
        <v>3</v>
      </c>
    </row>
    <row r="37" spans="1:3" x14ac:dyDescent="0.2">
      <c r="A37" s="50">
        <v>12</v>
      </c>
      <c r="B37" s="41" t="s">
        <v>324</v>
      </c>
      <c r="C37" s="41">
        <v>3</v>
      </c>
    </row>
    <row r="38" spans="1:3" x14ac:dyDescent="0.2">
      <c r="A38" s="50">
        <v>13</v>
      </c>
      <c r="B38" s="41" t="s">
        <v>325</v>
      </c>
      <c r="C38" s="41">
        <v>3</v>
      </c>
    </row>
    <row r="39" spans="1:3" x14ac:dyDescent="0.2">
      <c r="A39" s="50">
        <v>14</v>
      </c>
      <c r="B39" s="41" t="s">
        <v>326</v>
      </c>
      <c r="C39" s="41">
        <v>3</v>
      </c>
    </row>
    <row r="40" spans="1:3" x14ac:dyDescent="0.2">
      <c r="A40" s="50">
        <v>15</v>
      </c>
      <c r="B40" s="41" t="s">
        <v>327</v>
      </c>
      <c r="C40" s="41">
        <v>3</v>
      </c>
    </row>
    <row r="41" spans="1:3" x14ac:dyDescent="0.2">
      <c r="A41" s="50">
        <v>16</v>
      </c>
      <c r="B41" s="41" t="s">
        <v>328</v>
      </c>
      <c r="C41" s="41">
        <v>3</v>
      </c>
    </row>
    <row r="42" spans="1:3" x14ac:dyDescent="0.2">
      <c r="A42" s="51">
        <v>17</v>
      </c>
      <c r="B42" s="42" t="s">
        <v>303</v>
      </c>
      <c r="C42" s="42">
        <v>4</v>
      </c>
    </row>
    <row r="43" spans="1:3" s="21" customFormat="1" x14ac:dyDescent="0.2">
      <c r="A43" s="148"/>
      <c r="B43" s="16"/>
      <c r="C43" s="16"/>
    </row>
    <row r="44" spans="1:3" x14ac:dyDescent="0.2">
      <c r="B44" s="1"/>
      <c r="C44" s="1"/>
    </row>
    <row r="45" spans="1:3" x14ac:dyDescent="0.2">
      <c r="B45" s="1"/>
      <c r="C45" s="1"/>
    </row>
    <row r="46" spans="1:3" x14ac:dyDescent="0.2">
      <c r="B46" s="18"/>
      <c r="C46" s="18"/>
    </row>
    <row r="47" spans="1:3" x14ac:dyDescent="0.2">
      <c r="B47" s="16"/>
      <c r="C47" s="16"/>
    </row>
    <row r="48" spans="1:3" x14ac:dyDescent="0.2">
      <c r="B48" s="16"/>
      <c r="C48" s="16"/>
    </row>
    <row r="49" spans="2:3" x14ac:dyDescent="0.2">
      <c r="B49" s="15"/>
      <c r="C49" s="15"/>
    </row>
    <row r="50" spans="2:3" ht="15" x14ac:dyDescent="0.2">
      <c r="B50" s="17"/>
      <c r="C50" s="17"/>
    </row>
    <row r="51" spans="2:3" ht="15" x14ac:dyDescent="0.2">
      <c r="B51" s="17"/>
      <c r="C51" s="17"/>
    </row>
    <row r="52" spans="2:3" ht="15" x14ac:dyDescent="0.2">
      <c r="B52" s="17"/>
      <c r="C52" s="17"/>
    </row>
    <row r="53" spans="2:3" x14ac:dyDescent="0.2">
      <c r="B53" s="16"/>
      <c r="C53" s="16"/>
    </row>
    <row r="54" spans="2:3" x14ac:dyDescent="0.2">
      <c r="B54" s="16"/>
      <c r="C54" s="16"/>
    </row>
  </sheetData>
  <phoneticPr fontId="7" type="noConversion"/>
  <pageMargins left="0.75" right="0.75" top="1" bottom="1" header="0.4921259845" footer="0.4921259845"/>
  <pageSetup paperSize="9" scale="59" orientation="portrait" horizontalDpi="1200" verticalDpi="1200" r:id="rId1"/>
  <headerFooter alignWithMargins="0">
    <oddFooter>&amp;L&amp;8&amp;Z&amp;F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22"/>
  <sheetViews>
    <sheetView topLeftCell="A4" workbookViewId="0">
      <selection activeCell="B4" sqref="B4"/>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7.25" customHeight="1" x14ac:dyDescent="0.2">
      <c r="A1" s="2" t="s">
        <v>42</v>
      </c>
    </row>
    <row r="2" spans="1:9" s="5" customFormat="1" x14ac:dyDescent="0.2">
      <c r="A2" s="4" t="s">
        <v>177</v>
      </c>
      <c r="B2" s="4" t="s">
        <v>43</v>
      </c>
      <c r="C2" s="4" t="s">
        <v>44</v>
      </c>
      <c r="D2" s="4" t="s">
        <v>45</v>
      </c>
      <c r="E2" s="4" t="s">
        <v>46</v>
      </c>
      <c r="F2" s="4" t="s">
        <v>47</v>
      </c>
      <c r="G2" s="4" t="s">
        <v>48</v>
      </c>
      <c r="H2" s="4" t="s">
        <v>49</v>
      </c>
      <c r="I2" s="4" t="s">
        <v>50</v>
      </c>
    </row>
    <row r="3" spans="1:9" ht="89.25" x14ac:dyDescent="0.2">
      <c r="A3" s="6">
        <v>2</v>
      </c>
      <c r="B3" s="6" t="s">
        <v>51</v>
      </c>
      <c r="C3" s="6" t="s">
        <v>52</v>
      </c>
      <c r="D3" s="6" t="s">
        <v>53</v>
      </c>
      <c r="E3" s="6"/>
      <c r="F3" s="6" t="s">
        <v>54</v>
      </c>
      <c r="G3" s="6" t="s">
        <v>55</v>
      </c>
      <c r="H3" s="6" t="s">
        <v>56</v>
      </c>
      <c r="I3" s="6" t="s">
        <v>57</v>
      </c>
    </row>
    <row r="4" spans="1:9" ht="76.5" x14ac:dyDescent="0.2">
      <c r="A4" s="6">
        <v>3</v>
      </c>
      <c r="B4" s="6" t="s">
        <v>58</v>
      </c>
      <c r="C4" s="6" t="s">
        <v>59</v>
      </c>
      <c r="D4" s="6" t="s">
        <v>53</v>
      </c>
      <c r="E4" s="6"/>
      <c r="F4" s="6" t="s">
        <v>60</v>
      </c>
      <c r="G4" s="6" t="s">
        <v>55</v>
      </c>
      <c r="H4" s="6" t="s">
        <v>61</v>
      </c>
      <c r="I4" s="6" t="s">
        <v>57</v>
      </c>
    </row>
    <row r="5" spans="1:9" ht="114.75" x14ac:dyDescent="0.2">
      <c r="A5" s="6">
        <v>4</v>
      </c>
      <c r="B5" s="6" t="s">
        <v>62</v>
      </c>
      <c r="C5" s="6" t="s">
        <v>63</v>
      </c>
      <c r="D5" s="6" t="s">
        <v>53</v>
      </c>
      <c r="E5" s="6" t="s">
        <v>64</v>
      </c>
      <c r="F5" s="6" t="s">
        <v>65</v>
      </c>
      <c r="G5" s="6" t="s">
        <v>55</v>
      </c>
      <c r="H5" s="6" t="s">
        <v>81</v>
      </c>
      <c r="I5" s="6" t="s">
        <v>82</v>
      </c>
    </row>
    <row r="6" spans="1:9" ht="76.5" x14ac:dyDescent="0.2">
      <c r="A6" s="6">
        <v>5</v>
      </c>
      <c r="B6" s="6" t="s">
        <v>83</v>
      </c>
      <c r="C6" s="6" t="s">
        <v>84</v>
      </c>
      <c r="D6" s="6" t="s">
        <v>53</v>
      </c>
      <c r="E6" s="6"/>
      <c r="F6" s="6" t="s">
        <v>85</v>
      </c>
      <c r="G6" s="6" t="s">
        <v>86</v>
      </c>
      <c r="H6" s="6" t="s">
        <v>87</v>
      </c>
      <c r="I6" s="6" t="s">
        <v>88</v>
      </c>
    </row>
    <row r="7" spans="1:9" ht="114.75" x14ac:dyDescent="0.2">
      <c r="A7" s="6">
        <v>6</v>
      </c>
      <c r="B7" s="6" t="s">
        <v>89</v>
      </c>
      <c r="C7" s="6" t="s">
        <v>90</v>
      </c>
      <c r="D7" s="6" t="s">
        <v>53</v>
      </c>
      <c r="E7" s="6" t="s">
        <v>91</v>
      </c>
      <c r="F7" s="6" t="s">
        <v>92</v>
      </c>
      <c r="G7" s="6" t="s">
        <v>93</v>
      </c>
      <c r="H7" s="6" t="s">
        <v>94</v>
      </c>
      <c r="I7" s="6" t="s">
        <v>95</v>
      </c>
    </row>
    <row r="8" spans="1:9" ht="76.5" x14ac:dyDescent="0.2">
      <c r="A8" s="6">
        <v>7</v>
      </c>
      <c r="B8" s="6" t="s">
        <v>96</v>
      </c>
      <c r="C8" s="6" t="s">
        <v>97</v>
      </c>
      <c r="D8" s="6" t="s">
        <v>53</v>
      </c>
      <c r="E8" s="6" t="s">
        <v>98</v>
      </c>
      <c r="F8" s="6" t="s">
        <v>99</v>
      </c>
      <c r="G8" s="6" t="s">
        <v>100</v>
      </c>
      <c r="H8" s="6" t="s">
        <v>101</v>
      </c>
      <c r="I8" s="6" t="s">
        <v>102</v>
      </c>
    </row>
    <row r="9" spans="1:9" ht="102" x14ac:dyDescent="0.2">
      <c r="A9" s="6">
        <v>8</v>
      </c>
      <c r="B9" s="6" t="s">
        <v>103</v>
      </c>
      <c r="C9" s="6" t="s">
        <v>104</v>
      </c>
      <c r="D9" s="6" t="s">
        <v>53</v>
      </c>
      <c r="E9" s="6" t="s">
        <v>105</v>
      </c>
      <c r="F9" s="6" t="s">
        <v>106</v>
      </c>
      <c r="G9" s="6" t="s">
        <v>107</v>
      </c>
      <c r="H9" s="6" t="s">
        <v>108</v>
      </c>
      <c r="I9" s="6" t="s">
        <v>109</v>
      </c>
    </row>
    <row r="10" spans="1:9" x14ac:dyDescent="0.2">
      <c r="A10" s="19"/>
    </row>
    <row r="11" spans="1:9" x14ac:dyDescent="0.2">
      <c r="A11" s="19"/>
    </row>
    <row r="12" spans="1:9" x14ac:dyDescent="0.2">
      <c r="A12" s="19"/>
    </row>
    <row r="13" spans="1:9" x14ac:dyDescent="0.2">
      <c r="A13" s="19"/>
    </row>
    <row r="14" spans="1:9" x14ac:dyDescent="0.2">
      <c r="A14" s="19"/>
    </row>
    <row r="15" spans="1:9" x14ac:dyDescent="0.2">
      <c r="A15" s="19"/>
    </row>
    <row r="16" spans="1:9" x14ac:dyDescent="0.2">
      <c r="A16" s="19"/>
    </row>
    <row r="17" spans="1:1" x14ac:dyDescent="0.2">
      <c r="A17" s="19"/>
    </row>
    <row r="18" spans="1:1" x14ac:dyDescent="0.2">
      <c r="A18" s="19"/>
    </row>
    <row r="19" spans="1:1" x14ac:dyDescent="0.2">
      <c r="A19" s="19"/>
    </row>
    <row r="20" spans="1:1" x14ac:dyDescent="0.2">
      <c r="A20" s="19"/>
    </row>
    <row r="21" spans="1:1" x14ac:dyDescent="0.2">
      <c r="A21" s="19"/>
    </row>
    <row r="22" spans="1:1" x14ac:dyDescent="0.2">
      <c r="A22" s="19"/>
    </row>
  </sheetData>
  <phoneticPr fontId="7" type="noConversion"/>
  <pageMargins left="0.75" right="0.75" top="1" bottom="1"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22"/>
  <sheetViews>
    <sheetView topLeftCell="A4" workbookViewId="0">
      <selection activeCell="B4" sqref="B4"/>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7.25" customHeight="1" x14ac:dyDescent="0.2">
      <c r="A1" s="2" t="s">
        <v>110</v>
      </c>
    </row>
    <row r="2" spans="1:9" s="5" customFormat="1" x14ac:dyDescent="0.2">
      <c r="A2" s="4" t="s">
        <v>177</v>
      </c>
      <c r="B2" s="4" t="s">
        <v>43</v>
      </c>
      <c r="C2" s="4" t="s">
        <v>44</v>
      </c>
      <c r="D2" s="4" t="s">
        <v>45</v>
      </c>
      <c r="E2" s="4" t="s">
        <v>46</v>
      </c>
      <c r="F2" s="4" t="s">
        <v>47</v>
      </c>
      <c r="G2" s="4" t="s">
        <v>48</v>
      </c>
      <c r="H2" s="4" t="s">
        <v>49</v>
      </c>
      <c r="I2" s="4" t="s">
        <v>50</v>
      </c>
    </row>
    <row r="3" spans="1:9" ht="63.75" x14ac:dyDescent="0.2">
      <c r="A3" s="6">
        <v>2</v>
      </c>
      <c r="B3" s="6" t="s">
        <v>51</v>
      </c>
      <c r="C3" s="6" t="s">
        <v>111</v>
      </c>
      <c r="D3" s="6" t="s">
        <v>112</v>
      </c>
      <c r="E3" s="6" t="s">
        <v>113</v>
      </c>
      <c r="F3" s="6" t="s">
        <v>114</v>
      </c>
      <c r="G3" s="6" t="s">
        <v>115</v>
      </c>
      <c r="H3" s="6" t="s">
        <v>116</v>
      </c>
      <c r="I3" s="6" t="s">
        <v>117</v>
      </c>
    </row>
    <row r="4" spans="1:9" ht="63.75" x14ac:dyDescent="0.2">
      <c r="A4" s="6">
        <v>3</v>
      </c>
      <c r="B4" s="6" t="s">
        <v>58</v>
      </c>
      <c r="C4" s="6" t="s">
        <v>118</v>
      </c>
      <c r="D4" s="6" t="s">
        <v>112</v>
      </c>
      <c r="E4" s="6" t="s">
        <v>113</v>
      </c>
      <c r="F4" s="6" t="s">
        <v>114</v>
      </c>
      <c r="G4" s="6" t="s">
        <v>115</v>
      </c>
      <c r="H4" s="6" t="s">
        <v>119</v>
      </c>
      <c r="I4" s="6" t="s">
        <v>117</v>
      </c>
    </row>
    <row r="5" spans="1:9" ht="76.5" x14ac:dyDescent="0.2">
      <c r="A5" s="6">
        <v>4</v>
      </c>
      <c r="B5" s="6" t="s">
        <v>62</v>
      </c>
      <c r="C5" s="6" t="s">
        <v>120</v>
      </c>
      <c r="D5" s="6" t="s">
        <v>121</v>
      </c>
      <c r="E5" s="6" t="s">
        <v>122</v>
      </c>
      <c r="F5" s="6" t="s">
        <v>123</v>
      </c>
      <c r="G5" s="6" t="s">
        <v>124</v>
      </c>
      <c r="H5" s="6" t="s">
        <v>125</v>
      </c>
      <c r="I5" s="6" t="s">
        <v>126</v>
      </c>
    </row>
    <row r="6" spans="1:9" ht="63.75" x14ac:dyDescent="0.2">
      <c r="A6" s="6">
        <v>5</v>
      </c>
      <c r="B6" s="6" t="s">
        <v>83</v>
      </c>
      <c r="C6" s="6" t="s">
        <v>127</v>
      </c>
      <c r="D6" s="6" t="s">
        <v>121</v>
      </c>
      <c r="E6" s="6" t="s">
        <v>113</v>
      </c>
      <c r="F6" s="6" t="s">
        <v>128</v>
      </c>
      <c r="G6" s="6" t="s">
        <v>129</v>
      </c>
      <c r="H6" s="6" t="s">
        <v>130</v>
      </c>
      <c r="I6" s="6" t="s">
        <v>131</v>
      </c>
    </row>
    <row r="7" spans="1:9" ht="114.75" x14ac:dyDescent="0.2">
      <c r="A7" s="6">
        <v>6</v>
      </c>
      <c r="B7" s="6" t="s">
        <v>89</v>
      </c>
      <c r="C7" s="6" t="s">
        <v>132</v>
      </c>
      <c r="D7" s="6" t="s">
        <v>121</v>
      </c>
      <c r="E7" s="6" t="s">
        <v>91</v>
      </c>
      <c r="F7" s="6" t="s">
        <v>123</v>
      </c>
      <c r="G7" s="6" t="s">
        <v>133</v>
      </c>
      <c r="H7" s="6" t="s">
        <v>134</v>
      </c>
      <c r="I7" s="6" t="s">
        <v>135</v>
      </c>
    </row>
    <row r="8" spans="1:9" ht="76.5" x14ac:dyDescent="0.2">
      <c r="A8" s="6">
        <v>7</v>
      </c>
      <c r="B8" s="6" t="s">
        <v>96</v>
      </c>
      <c r="C8" s="6" t="s">
        <v>136</v>
      </c>
      <c r="D8" s="6" t="s">
        <v>121</v>
      </c>
      <c r="E8" s="6" t="s">
        <v>137</v>
      </c>
      <c r="F8" s="6" t="s">
        <v>138</v>
      </c>
      <c r="G8" s="6" t="s">
        <v>139</v>
      </c>
      <c r="H8" s="6" t="s">
        <v>140</v>
      </c>
      <c r="I8" s="6" t="s">
        <v>141</v>
      </c>
    </row>
    <row r="9" spans="1:9" ht="102" x14ac:dyDescent="0.2">
      <c r="A9" s="6">
        <v>8</v>
      </c>
      <c r="B9" s="6" t="s">
        <v>103</v>
      </c>
      <c r="C9" s="6" t="s">
        <v>142</v>
      </c>
      <c r="D9" s="6" t="s">
        <v>121</v>
      </c>
      <c r="E9" s="6" t="s">
        <v>143</v>
      </c>
      <c r="F9" s="6" t="s">
        <v>144</v>
      </c>
      <c r="G9" s="6" t="s">
        <v>145</v>
      </c>
      <c r="H9" s="6" t="s">
        <v>146</v>
      </c>
      <c r="I9" s="6" t="s">
        <v>147</v>
      </c>
    </row>
    <row r="10" spans="1:9" x14ac:dyDescent="0.2">
      <c r="A10" s="19"/>
    </row>
    <row r="11" spans="1:9" x14ac:dyDescent="0.2">
      <c r="A11" s="19"/>
    </row>
    <row r="12" spans="1:9" x14ac:dyDescent="0.2">
      <c r="A12" s="19"/>
    </row>
    <row r="13" spans="1:9" x14ac:dyDescent="0.2">
      <c r="A13" s="19"/>
    </row>
    <row r="14" spans="1:9" x14ac:dyDescent="0.2">
      <c r="A14" s="19"/>
    </row>
    <row r="15" spans="1:9" x14ac:dyDescent="0.2">
      <c r="A15" s="19"/>
    </row>
    <row r="16" spans="1:9" x14ac:dyDescent="0.2">
      <c r="A16" s="19"/>
    </row>
    <row r="17" spans="1:1" x14ac:dyDescent="0.2">
      <c r="A17" s="19"/>
    </row>
    <row r="18" spans="1:1" x14ac:dyDescent="0.2">
      <c r="A18" s="19"/>
    </row>
    <row r="19" spans="1:1" x14ac:dyDescent="0.2">
      <c r="A19" s="19"/>
    </row>
    <row r="20" spans="1:1" x14ac:dyDescent="0.2">
      <c r="A20" s="19"/>
    </row>
    <row r="21" spans="1:1" x14ac:dyDescent="0.2">
      <c r="A21" s="19"/>
    </row>
    <row r="22" spans="1:1" x14ac:dyDescent="0.2">
      <c r="A22" s="19"/>
    </row>
  </sheetData>
  <phoneticPr fontId="7" type="noConversion"/>
  <pageMargins left="0.75" right="0.75" top="1" bottom="1"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18"/>
  <sheetViews>
    <sheetView topLeftCell="A15" workbookViewId="0">
      <selection activeCell="B26" sqref="B26"/>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8" x14ac:dyDescent="0.2">
      <c r="A1" s="2" t="s">
        <v>148</v>
      </c>
    </row>
    <row r="2" spans="1:9" s="5" customFormat="1" x14ac:dyDescent="0.2">
      <c r="A2" s="4" t="s">
        <v>177</v>
      </c>
      <c r="B2" s="4" t="s">
        <v>43</v>
      </c>
      <c r="C2" s="4" t="s">
        <v>44</v>
      </c>
      <c r="D2" s="4" t="s">
        <v>45</v>
      </c>
      <c r="E2" s="4" t="s">
        <v>46</v>
      </c>
      <c r="F2" s="4" t="s">
        <v>47</v>
      </c>
      <c r="G2" s="4" t="s">
        <v>48</v>
      </c>
      <c r="H2" s="4" t="s">
        <v>49</v>
      </c>
      <c r="I2" s="4" t="s">
        <v>50</v>
      </c>
    </row>
    <row r="3" spans="1:9" ht="25.5" x14ac:dyDescent="0.2">
      <c r="A3" s="6">
        <v>2</v>
      </c>
      <c r="B3" s="6" t="s">
        <v>314</v>
      </c>
      <c r="C3" s="6"/>
      <c r="D3" s="6"/>
      <c r="E3" s="6"/>
      <c r="F3" s="6" t="s">
        <v>149</v>
      </c>
      <c r="G3" s="6"/>
      <c r="H3" s="6"/>
      <c r="I3" s="6"/>
    </row>
    <row r="4" spans="1:9" ht="153" x14ac:dyDescent="0.2">
      <c r="A4" s="6">
        <v>3</v>
      </c>
      <c r="B4" s="6" t="s">
        <v>315</v>
      </c>
      <c r="C4" s="6"/>
      <c r="D4" s="6" t="s">
        <v>150</v>
      </c>
      <c r="E4" s="6" t="s">
        <v>151</v>
      </c>
      <c r="F4" s="6"/>
      <c r="G4" s="6"/>
      <c r="H4" s="6"/>
      <c r="I4" s="6"/>
    </row>
    <row r="5" spans="1:9" ht="127.5" x14ac:dyDescent="0.2">
      <c r="A5" s="6">
        <v>4</v>
      </c>
      <c r="B5" s="6" t="s">
        <v>316</v>
      </c>
      <c r="C5" s="6"/>
      <c r="D5" s="6" t="s">
        <v>150</v>
      </c>
      <c r="E5" s="6" t="s">
        <v>152</v>
      </c>
      <c r="F5" s="6"/>
      <c r="G5" s="6"/>
      <c r="H5" s="6"/>
      <c r="I5" s="6"/>
    </row>
    <row r="6" spans="1:9" ht="127.5" x14ac:dyDescent="0.2">
      <c r="A6" s="6">
        <v>5</v>
      </c>
      <c r="B6" s="6" t="s">
        <v>317</v>
      </c>
      <c r="C6" s="6"/>
      <c r="D6" s="6" t="s">
        <v>150</v>
      </c>
      <c r="E6" s="6" t="s">
        <v>153</v>
      </c>
      <c r="F6" s="6"/>
      <c r="G6" s="6"/>
      <c r="H6" s="6"/>
      <c r="I6" s="6"/>
    </row>
    <row r="7" spans="1:9" ht="89.25" x14ac:dyDescent="0.2">
      <c r="A7" s="6">
        <v>6</v>
      </c>
      <c r="B7" s="6" t="s">
        <v>318</v>
      </c>
      <c r="C7" s="6"/>
      <c r="D7" s="6" t="s">
        <v>154</v>
      </c>
      <c r="E7" s="6" t="s">
        <v>155</v>
      </c>
      <c r="F7" s="6"/>
      <c r="G7" s="6"/>
      <c r="H7" s="6"/>
      <c r="I7" s="6"/>
    </row>
    <row r="8" spans="1:9" ht="76.5" x14ac:dyDescent="0.2">
      <c r="A8" s="6">
        <v>7</v>
      </c>
      <c r="B8" s="6" t="s">
        <v>319</v>
      </c>
      <c r="C8" s="6"/>
      <c r="D8" s="6"/>
      <c r="E8" s="6" t="s">
        <v>156</v>
      </c>
      <c r="F8" s="6"/>
      <c r="G8" s="6"/>
      <c r="H8" s="6"/>
      <c r="I8" s="6"/>
    </row>
    <row r="9" spans="1:9" ht="25.5" x14ac:dyDescent="0.2">
      <c r="A9" s="6">
        <v>8</v>
      </c>
      <c r="B9" s="6" t="s">
        <v>320</v>
      </c>
      <c r="C9" s="6"/>
      <c r="D9" s="6"/>
      <c r="E9" s="6" t="s">
        <v>157</v>
      </c>
      <c r="F9" s="6"/>
      <c r="G9" s="6"/>
      <c r="H9" s="6"/>
      <c r="I9" s="6"/>
    </row>
    <row r="10" spans="1:9" ht="25.5" x14ac:dyDescent="0.2">
      <c r="A10" s="6">
        <v>9</v>
      </c>
      <c r="B10" s="6" t="s">
        <v>321</v>
      </c>
      <c r="C10" s="6"/>
      <c r="D10" s="6"/>
      <c r="E10" s="6"/>
      <c r="F10" s="6"/>
      <c r="G10" s="6" t="s">
        <v>158</v>
      </c>
      <c r="H10" s="6" t="s">
        <v>158</v>
      </c>
      <c r="I10" s="6" t="s">
        <v>158</v>
      </c>
    </row>
    <row r="11" spans="1:9" ht="76.5" x14ac:dyDescent="0.2">
      <c r="A11" s="6">
        <v>10</v>
      </c>
      <c r="B11" s="6" t="s">
        <v>322</v>
      </c>
      <c r="C11" s="6"/>
      <c r="D11" s="6"/>
      <c r="E11" s="6" t="s">
        <v>19</v>
      </c>
      <c r="F11" s="6"/>
      <c r="G11" s="6"/>
      <c r="H11" s="6"/>
      <c r="I11" s="6"/>
    </row>
    <row r="12" spans="1:9" ht="76.5" x14ac:dyDescent="0.2">
      <c r="A12" s="6">
        <v>11</v>
      </c>
      <c r="B12" s="6" t="s">
        <v>323</v>
      </c>
      <c r="C12" s="6"/>
      <c r="D12" s="6"/>
      <c r="E12" s="6" t="s">
        <v>20</v>
      </c>
      <c r="F12" s="6"/>
      <c r="G12" s="6"/>
      <c r="H12" s="6"/>
      <c r="I12" s="6"/>
    </row>
    <row r="13" spans="1:9" ht="76.5" x14ac:dyDescent="0.2">
      <c r="A13" s="6">
        <v>12</v>
      </c>
      <c r="B13" s="6" t="s">
        <v>324</v>
      </c>
      <c r="C13" s="6"/>
      <c r="D13" s="6"/>
      <c r="E13" s="6" t="s">
        <v>21</v>
      </c>
      <c r="F13" s="6"/>
      <c r="G13" s="6"/>
      <c r="H13" s="6"/>
      <c r="I13" s="6"/>
    </row>
    <row r="14" spans="1:9" ht="76.5" x14ac:dyDescent="0.2">
      <c r="A14" s="6">
        <v>13</v>
      </c>
      <c r="B14" s="6" t="s">
        <v>325</v>
      </c>
      <c r="C14" s="6"/>
      <c r="D14" s="6"/>
      <c r="E14" s="6" t="s">
        <v>22</v>
      </c>
      <c r="F14" s="6"/>
      <c r="G14" s="6"/>
      <c r="H14" s="6"/>
      <c r="I14" s="6"/>
    </row>
    <row r="15" spans="1:9" ht="76.5" x14ac:dyDescent="0.2">
      <c r="A15" s="6">
        <v>14</v>
      </c>
      <c r="B15" s="6" t="s">
        <v>326</v>
      </c>
      <c r="C15" s="6"/>
      <c r="D15" s="6"/>
      <c r="E15" s="6" t="s">
        <v>23</v>
      </c>
      <c r="F15" s="6"/>
      <c r="G15" s="6"/>
      <c r="H15" s="6"/>
      <c r="I15" s="6"/>
    </row>
    <row r="16" spans="1:9" ht="76.5" x14ac:dyDescent="0.2">
      <c r="A16" s="6">
        <v>15</v>
      </c>
      <c r="B16" s="6" t="s">
        <v>327</v>
      </c>
      <c r="C16" s="6"/>
      <c r="D16" s="6"/>
      <c r="E16" s="6" t="s">
        <v>24</v>
      </c>
      <c r="F16" s="6"/>
      <c r="G16" s="6"/>
      <c r="H16" s="6"/>
      <c r="I16" s="6"/>
    </row>
    <row r="17" spans="1:9" ht="76.5" x14ac:dyDescent="0.2">
      <c r="A17" s="6">
        <v>16</v>
      </c>
      <c r="B17" s="6" t="s">
        <v>328</v>
      </c>
      <c r="C17" s="6"/>
      <c r="D17" s="6"/>
      <c r="E17" s="6" t="s">
        <v>25</v>
      </c>
      <c r="F17" s="6"/>
      <c r="G17" s="6"/>
      <c r="H17" s="6"/>
      <c r="I17" s="6"/>
    </row>
    <row r="18" spans="1:9" ht="38.25" x14ac:dyDescent="0.2">
      <c r="A18" s="6">
        <v>17</v>
      </c>
      <c r="B18" s="6" t="s">
        <v>303</v>
      </c>
      <c r="C18" s="6"/>
      <c r="D18" s="6"/>
      <c r="E18" s="6" t="s">
        <v>159</v>
      </c>
      <c r="F18" s="6"/>
      <c r="G18" s="6" t="s">
        <v>158</v>
      </c>
      <c r="H18" s="6" t="s">
        <v>158</v>
      </c>
      <c r="I18" s="6" t="s">
        <v>158</v>
      </c>
    </row>
  </sheetData>
  <phoneticPr fontId="7" type="noConversion"/>
  <pageMargins left="0.75" right="0.75" top="1" bottom="1"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Verantwortlich_x0020_für_x0020_Freigabe xmlns="65a90e29-f543-47b4-9f02-b394aba9522b">3</Verantwortlich_x0020_für_x0020_Freigabe>
    <Dok-Nr. xmlns="65a90e29-f543-47b4-9f02-b394aba9522b">802.2.02</Dok-Nr.>
    <Verantwortlich_x0020_für_x0020_Dokument xmlns="65a90e29-f543-47b4-9f02-b394aba9522b">1</Verantwortlich_x0020_für_x0020_Dokument>
    <Prozesse_x0020_Wald xmlns="65a90e29-f543-47b4-9f02-b394aba9522b">8</Prozesse_x0020_Wald>
    <_dlc_ExpireDateSaved xmlns="http://schemas.microsoft.com/sharepoint/v3" xsi:nil="true"/>
    <_dlc_ExpireDate xmlns="http://schemas.microsoft.com/sharepoint/v3">2014-11-12T17:07:15+00:00</_dlc_ExpireDate>
    <Vorlage xmlns="65a90e29-f543-47b4-9f02-b394aba9522b">true</Vorlage>
    <Aufgaben_x0020_Wald xmlns="8f5e7ae1-c31b-41ab-a022-53294d33c7e6">60</Aufgaben_x0020_Wald>
  </documentManagement>
</p:properti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ct:contentTypeSchema xmlns:ct="http://schemas.microsoft.com/office/2006/metadata/contentType" xmlns:ma="http://schemas.microsoft.com/office/2006/metadata/properties/metaAttributes" ct:_="" ma:_="" ma:contentTypeName="2 internes Dokument" ma:contentTypeID="0x010100A58DFC7C8783764BACD84BE6B9D5AF12010800BF17537A2CA1824D80CB68EDC1F7F81C" ma:contentTypeVersion="24" ma:contentTypeDescription="Weisung, Richtlinie, Anleitung etc." ma:contentTypeScope="" ma:versionID="4721cdcb39cf78651ee34692aba14a2d">
  <xsd:schema xmlns:xsd="http://www.w3.org/2001/XMLSchema" xmlns:xs="http://www.w3.org/2001/XMLSchema" xmlns:p="http://schemas.microsoft.com/office/2006/metadata/properties" xmlns:ns1="http://schemas.microsoft.com/sharepoint/v3" xmlns:ns2="65a90e29-f543-47b4-9f02-b394aba9522b" xmlns:ns3="8f5e7ae1-c31b-41ab-a022-53294d33c7e6" xmlns:ns4="a1fe9a18-c3bd-4b28-94cb-e4620cf0a385" targetNamespace="http://schemas.microsoft.com/office/2006/metadata/properties" ma:root="true" ma:fieldsID="388d04b98e113bfaf616d905cd4f4d97" ns1:_="" ns2:_="" ns3:_="" ns4:_="">
    <xsd:import namespace="http://schemas.microsoft.com/sharepoint/v3"/>
    <xsd:import namespace="65a90e29-f543-47b4-9f02-b394aba9522b"/>
    <xsd:import namespace="8f5e7ae1-c31b-41ab-a022-53294d33c7e6"/>
    <xsd:import namespace="a1fe9a18-c3bd-4b28-94cb-e4620cf0a385"/>
    <xsd:element name="properties">
      <xsd:complexType>
        <xsd:sequence>
          <xsd:element name="documentManagement">
            <xsd:complexType>
              <xsd:all>
                <xsd:element ref="ns2:Prozesse_x0020_Wald"/>
                <xsd:element ref="ns3:Aufgaben_x0020_Wald"/>
                <xsd:element ref="ns2:Dok-Nr."/>
                <xsd:element ref="ns2:Verantwortlich_x0020_für_x0020_Dokument"/>
                <xsd:element ref="ns2:Verantwortlich_x0020_für_x0020_Freigabe"/>
                <xsd:element ref="ns4:_dlc_Exempt" minOccurs="0"/>
                <xsd:element ref="ns1:_dlc_ExpireDateSaved" minOccurs="0"/>
                <xsd:element ref="ns1:_dlc_ExpireDate" minOccurs="0"/>
                <xsd:element ref="ns2:Vorl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3" nillable="true" ma:displayName="Ursprüngliches Ablaufdatum" ma:hidden="true" ma:internalName="_dlc_ExpireDateSaved" ma:readOnly="true">
      <xsd:simpleType>
        <xsd:restriction base="dms:DateTime"/>
      </xsd:simpleType>
    </xsd:element>
    <xsd:element name="_dlc_ExpireDate" ma:index="14" nillable="true" ma:displayName="Ablaufdatum"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a90e29-f543-47b4-9f02-b394aba9522b" elementFormDefault="qualified">
    <xsd:import namespace="http://schemas.microsoft.com/office/2006/documentManagement/types"/>
    <xsd:import namespace="http://schemas.microsoft.com/office/infopath/2007/PartnerControls"/>
    <xsd:element name="Prozesse_x0020_Wald" ma:index="1" ma:displayName="Prozesse Wald" ma:list="{fcef8feb-833a-40c5-bff4-9eba0e34b071}" ma:internalName="Prozesse_x0020_Wald" ma:readOnly="false" ma:showField="Title" ma:web="65a90e29-f543-47b4-9f02-b394aba9522b">
      <xsd:simpleType>
        <xsd:restriction base="dms:Lookup"/>
      </xsd:simpleType>
    </xsd:element>
    <xsd:element name="Dok-Nr." ma:index="3" ma:displayName="Dok-Nr." ma:description="Dok-Nr. setzt sich zusammen aus: Aufgabe z. Bsp: 310., Inhaltstyp z.Bsp.: 2. und fortl. Nummer: 01 / 02 / 03 etc. = 310.2.01" ma:internalName="Dok_x002d_Nr_x002e_" ma:readOnly="false">
      <xsd:simpleType>
        <xsd:restriction base="dms:Text">
          <xsd:maxLength value="255"/>
        </xsd:restriction>
      </xsd:simpleType>
    </xsd:element>
    <xsd:element name="Verantwortlich_x0020_für_x0020_Dokument" ma:index="4" ma:displayName="Verantwortung" ma:list="{76c2ace6-0ff8-471d-9bd0-5fee9724b619}" ma:internalName="Verantwortlich_x0020_f_x00fc_r_x0020_Dokument" ma:showField="Title" ma:web="65a90e29-f543-47b4-9f02-b394aba9522b">
      <xsd:simpleType>
        <xsd:restriction base="dms:Lookup"/>
      </xsd:simpleType>
    </xsd:element>
    <xsd:element name="Verantwortlich_x0020_für_x0020_Freigabe" ma:index="5" ma:displayName="Freigabe" ma:list="{76c2ace6-0ff8-471d-9bd0-5fee9724b619}" ma:internalName="Verantwortlich_x0020_f_x00fc_r_x0020_Freigabe" ma:showField="Title" ma:web="65a90e29-f543-47b4-9f02-b394aba9522b">
      <xsd:simpleType>
        <xsd:restriction base="dms:Lookup"/>
      </xsd:simpleType>
    </xsd:element>
    <xsd:element name="Vorlage" ma:index="16" nillable="true" ma:displayName="Vorlage" ma:default="0" ma:internalName="Vorl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f5e7ae1-c31b-41ab-a022-53294d33c7e6" elementFormDefault="qualified">
    <xsd:import namespace="http://schemas.microsoft.com/office/2006/documentManagement/types"/>
    <xsd:import namespace="http://schemas.microsoft.com/office/infopath/2007/PartnerControls"/>
    <xsd:element name="Aufgaben_x0020_Wald" ma:index="2" ma:displayName="Aufgabe" ma:indexed="true" ma:list="{3913a026-36ac-4e94-b288-581454dd8481}" ma:internalName="Aufgaben_x0020_Wald" ma:readOnly="false" ma:showField="Title" ma:web="8f5e7ae1-c31b-41ab-a022-53294d33c7e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1fe9a18-c3bd-4b28-94cb-e4620cf0a385" elementFormDefault="qualified">
    <xsd:import namespace="http://schemas.microsoft.com/office/2006/documentManagement/types"/>
    <xsd:import namespace="http://schemas.microsoft.com/office/infopath/2007/PartnerControls"/>
    <xsd:element name="_dlc_Exempt" ma:index="12" nillable="true" ma:displayName="Von der Richtlinie ausgenommen" ma:description=""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p:Policy xmlns:p="office.server.policy" id="" local="true">
  <p:Name>Dokumentenlenkung</p:Name>
  <p:Description>Definition der allgemeinen Aufbewahrungsrichtlinie</p:Description>
  <p:Statement/>
  <p:PolicyItems>
    <p:PolicyItem featureId="Microsoft.Office.RecordsManagement.PolicyFeatures.Expiration" staticId="0x010100A58DFC7C8783764BACD84BE6B9D5AF12|1174067102" UniqueId="764519df-9eeb-4561-8a63-e62b3c258c5c">
      <p:Name>Aufbewahrung</p:Name>
      <p:Description>Inhalt für die Verarbeitung automatisch planen und eine Aufbewahrungsaktion für Inhalt ausführen, der das Fälligkeitsdatum erreicht hat.</p:Description>
      <p:CustomData>
        <Schedules nextStageId="2">
          <Schedule type="Default">
            <stages>
              <data stageId="1" recur="true" offset="1" unit="years">
                <formula id="Microsoft.Office.RecordsManagement.PolicyFeatures.Expiration.Formula.BuiltIn">
                  <number>1</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s>
</p:Policy>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69FEC7E6-0DC8-4FCF-B9B7-23516E61F7BD}">
  <ds:schemaRefs>
    <ds:schemaRef ds:uri="http://schemas.microsoft.com/sharepoint/v3"/>
    <ds:schemaRef ds:uri="http://purl.org/dc/terms/"/>
    <ds:schemaRef ds:uri="a1fe9a18-c3bd-4b28-94cb-e4620cf0a385"/>
    <ds:schemaRef ds:uri="8f5e7ae1-c31b-41ab-a022-53294d33c7e6"/>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65a90e29-f543-47b4-9f02-b394aba9522b"/>
    <ds:schemaRef ds:uri="http://www.w3.org/XML/1998/namespace"/>
    <ds:schemaRef ds:uri="http://purl.org/dc/elements/1.1/"/>
  </ds:schemaRefs>
</ds:datastoreItem>
</file>

<file path=customXml/itemProps2.xml><?xml version="1.0" encoding="utf-8"?>
<ds:datastoreItem xmlns:ds="http://schemas.openxmlformats.org/officeDocument/2006/customXml" ds:itemID="{9C84FBDA-2E5B-4BC3-A794-17652FDDA43B}">
  <ds:schemaRefs>
    <ds:schemaRef ds:uri="http://schemas.microsoft.com/office/2006/metadata/customXsn"/>
  </ds:schemaRefs>
</ds:datastoreItem>
</file>

<file path=customXml/itemProps3.xml><?xml version="1.0" encoding="utf-8"?>
<ds:datastoreItem xmlns:ds="http://schemas.openxmlformats.org/officeDocument/2006/customXml" ds:itemID="{F5995FE0-2BC8-40A5-B943-DB7FD04D2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a90e29-f543-47b4-9f02-b394aba9522b"/>
    <ds:schemaRef ds:uri="8f5e7ae1-c31b-41ab-a022-53294d33c7e6"/>
    <ds:schemaRef ds:uri="a1fe9a18-c3bd-4b28-94cb-e4620cf0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DDDE34-5B61-4A06-9CA4-B7C788EF1D0E}">
  <ds:schemaRefs>
    <ds:schemaRef ds:uri="office.server.policy"/>
  </ds:schemaRefs>
</ds:datastoreItem>
</file>

<file path=customXml/itemProps5.xml><?xml version="1.0" encoding="utf-8"?>
<ds:datastoreItem xmlns:ds="http://schemas.openxmlformats.org/officeDocument/2006/customXml" ds:itemID="{DAD730C8-E615-42D4-9871-E489C2A6FDF3}">
  <ds:schemaRefs>
    <ds:schemaRef ds:uri="http://schemas.microsoft.com/sharepoint/v3/contenttype/forms"/>
  </ds:schemaRefs>
</ds:datastoreItem>
</file>

<file path=customXml/itemProps6.xml><?xml version="1.0" encoding="utf-8"?>
<ds:datastoreItem xmlns:ds="http://schemas.openxmlformats.org/officeDocument/2006/customXml" ds:itemID="{9223E084-895A-486D-9F05-7E862BFF826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23</vt:i4>
      </vt:variant>
    </vt:vector>
  </HeadingPairs>
  <TitlesOfParts>
    <vt:vector size="33" baseType="lpstr">
      <vt:lpstr>NaiS_Form2_LU_WirkA</vt:lpstr>
      <vt:lpstr>Form2 A Rück_2A</vt:lpstr>
      <vt:lpstr>Form2 A Rück_2B</vt:lpstr>
      <vt:lpstr>Eingangswerte_SW</vt:lpstr>
      <vt:lpstr>Gemeindeverzeichnis</vt:lpstr>
      <vt:lpstr>STAOGR_NATGEF</vt:lpstr>
      <vt:lpstr>Staotyp_minimal</vt:lpstr>
      <vt:lpstr>Staotyp_ideal</vt:lpstr>
      <vt:lpstr>Natgef_minimal</vt:lpstr>
      <vt:lpstr>Natgef_ideal</vt:lpstr>
      <vt:lpstr>ATT_CBX</vt:lpstr>
      <vt:lpstr>ATT_RO</vt:lpstr>
      <vt:lpstr>ATT_TYPE</vt:lpstr>
      <vt:lpstr>ATT_URL</vt:lpstr>
      <vt:lpstr>ATT_WNU_ID</vt:lpstr>
      <vt:lpstr>Eingangswerte_SW!Druckbereich</vt:lpstr>
      <vt:lpstr>NaiS_Form2_LU_WirkA!Druckbereich</vt:lpstr>
      <vt:lpstr>Natgef_ideal!Druckbereich</vt:lpstr>
      <vt:lpstr>'Form2 A Rück_2A'!Drucktitel</vt:lpstr>
      <vt:lpstr>'Form2 A Rück_2B'!Drucktitel</vt:lpstr>
      <vt:lpstr>Gemeindeverzeichnis!Drucktitel</vt:lpstr>
      <vt:lpstr>MwSt</vt:lpstr>
      <vt:lpstr>PL_extern_Gew_RO</vt:lpstr>
      <vt:lpstr>PL_extern_max</vt:lpstr>
      <vt:lpstr>PL_extern_max_min_Anz_WE</vt:lpstr>
      <vt:lpstr>PL_extern_min</vt:lpstr>
      <vt:lpstr>PL_Refoe</vt:lpstr>
      <vt:lpstr>PL_Stundenansatz</vt:lpstr>
      <vt:lpstr>SW_Bonus_1</vt:lpstr>
      <vt:lpstr>SW_Bonus_2</vt:lpstr>
      <vt:lpstr>SW_Gemeinde</vt:lpstr>
      <vt:lpstr>SW_Sockel_BHSW</vt:lpstr>
      <vt:lpstr>SW_Sockel_BSW</vt:lpstr>
    </vt:vector>
  </TitlesOfParts>
  <Company>Kantonale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NaiS Formular Kanton Luzern</dc:title>
  <dc:subject>Schutzwald</dc:subject>
  <dc:creator>Markus Müller Egli</dc:creator>
  <dc:description>Nachträgliche Ergänzungen in V1.0:_x000d_
- Makro AdressKopie Beitragsempfänger korrigiert_x000d_
- Einfügen Fussnotenblatt</dc:description>
  <cp:lastModifiedBy>Stofer Fabian</cp:lastModifiedBy>
  <cp:lastPrinted>2019-07-05T09:45:48Z</cp:lastPrinted>
  <dcterms:created xsi:type="dcterms:W3CDTF">2006-12-13T11:30:50Z</dcterms:created>
  <dcterms:modified xsi:type="dcterms:W3CDTF">2024-02-27T13:13:19Z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0x010100A58DFC7C8783764BACD84BE6B9D5AF12010800BF17537A2CA1824D80CB68EDC1F7F81C</vt:lpwstr>
  </property>
  <property fmtid="{D5CDD505-2E9C-101B-9397-08002B2CF9AE}" pid="3" name="_dlc_policyId">
    <vt:lpwstr>0x010100A58DFC7C8783764BACD84BE6B9D5AF12|1174067102</vt:lpwstr>
  </property>
  <property fmtid="{D5CDD505-2E9C-101B-9397-08002B2CF9AE}" pid="4" name="ItemRetentionFormula">
    <vt:lpwstr>&lt;formula id="Microsoft.Office.RecordsManagement.PolicyFeatures.Expiration.Formula.BuiltIn"&gt;&lt;number&gt;1&lt;/number&gt;&lt;property&gt;Created&lt;/property&gt;&lt;propertyId&gt;8c06beca-0777-48f7-91c7-6da68bc07b69&lt;/propertyId&gt;&lt;period&gt;years&lt;/period&gt;&lt;/formula&gt;</vt:lpwstr>
  </property>
</Properties>
</file>