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3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4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Q:\AWN\400_Prozesse\07_Schutzwald_KA\Weiserflächen_ka\WF Original\WAA_Brienzwiler_obere Rufiberg_17\2011\"/>
    </mc:Choice>
  </mc:AlternateContent>
  <bookViews>
    <workbookView xWindow="-60" yWindow="4380" windowWidth="15315" windowHeight="4635"/>
  </bookViews>
  <sheets>
    <sheet name="Form1_Situation" sheetId="16" r:id="rId1"/>
    <sheet name="Form1_Fotoprotokoll" sheetId="17" r:id="rId2"/>
    <sheet name="Form2" sheetId="15" r:id="rId3"/>
    <sheet name="Form 2 Rück" sheetId="6" r:id="rId4"/>
    <sheet name="Form 3" sheetId="7" r:id="rId5"/>
    <sheet name="Form 4" sheetId="8" r:id="rId6"/>
    <sheet name="Form 5" sheetId="11" r:id="rId7"/>
    <sheet name="Kluppprot ob Str." sheetId="20" r:id="rId8"/>
    <sheet name="Minimalprofil" sheetId="18" state="hidden" r:id="rId9"/>
    <sheet name="Naturgefahr" sheetId="19" state="hidden" r:id="rId10"/>
  </sheets>
  <calcPr calcId="162913"/>
</workbook>
</file>

<file path=xl/calcChain.xml><?xml version="1.0" encoding="utf-8"?>
<calcChain xmlns="http://schemas.openxmlformats.org/spreadsheetml/2006/main">
  <c r="G36" i="20" l="1"/>
  <c r="H35" i="20"/>
  <c r="D33" i="20"/>
  <c r="H33" i="20" s="1"/>
  <c r="H36" i="20" s="1"/>
  <c r="H38" i="20" s="1"/>
  <c r="E33" i="20"/>
  <c r="F33" i="20"/>
  <c r="G33" i="20"/>
  <c r="H9" i="20"/>
  <c r="H10" i="20"/>
  <c r="H32" i="20" s="1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G2" i="20"/>
  <c r="C2" i="20"/>
  <c r="D32" i="20"/>
  <c r="E32" i="20"/>
  <c r="F32" i="20"/>
  <c r="G32" i="20"/>
  <c r="B11" i="15"/>
  <c r="L2" i="7"/>
  <c r="B7" i="15"/>
  <c r="B22" i="15"/>
  <c r="B34" i="15"/>
  <c r="B27" i="15"/>
  <c r="B23" i="15"/>
  <c r="B19" i="15"/>
  <c r="B15" i="15"/>
  <c r="B16" i="15"/>
  <c r="B13" i="15"/>
  <c r="H2" i="17"/>
  <c r="F2" i="17"/>
  <c r="B2" i="17"/>
  <c r="B2" i="15"/>
  <c r="B2" i="8"/>
  <c r="Q2" i="7"/>
  <c r="J2" i="7"/>
  <c r="D2" i="7"/>
  <c r="E3" i="6"/>
  <c r="E1" i="6"/>
  <c r="C2" i="6"/>
  <c r="H2" i="15"/>
  <c r="F2" i="15"/>
  <c r="D2" i="15"/>
  <c r="T5" i="8"/>
  <c r="T6" i="8"/>
  <c r="T12" i="8" s="1"/>
  <c r="T7" i="8"/>
  <c r="T8" i="8"/>
  <c r="T9" i="8"/>
  <c r="T10" i="8"/>
  <c r="T11" i="8"/>
  <c r="D36" i="20" l="1"/>
</calcChain>
</file>

<file path=xl/sharedStrings.xml><?xml version="1.0" encoding="utf-8"?>
<sst xmlns="http://schemas.openxmlformats.org/spreadsheetml/2006/main" count="1076" uniqueCount="628">
  <si>
    <t>57BI Alpenlattich-Fichtenwald, Blockausbildung (Sonderwaldstandorte)</t>
  </si>
  <si>
    <t>Fi 100 %
Vb Samenbäume</t>
  </si>
  <si>
    <t>Genügend entwicklungsfähige Bäume in mind. 3 verschiedenen Durchmesserklassen pro ha</t>
  </si>
  <si>
    <t>An mind. 1/3 der verjüngungsgüns-tigen Stellen Fichte und Vogelbeere vorhanden</t>
  </si>
  <si>
    <t>Mindestens 60 Verjüngungsansätze pro ha (durchschnittlich alle 13 m)</t>
  </si>
  <si>
    <t>57C Alpenlattich-Fichtenwald mit Wollreitgras (Nadelwälder der subalpinen Stufe)</t>
  </si>
  <si>
    <t>Fi 70 - 100 %
Vb Samenbäume - 30 %
Lä 0 - 30 %</t>
  </si>
  <si>
    <t>57M Alpenlattich-Fichtenwald mit Waldwachtelweizen (Nadelwälder der subalpinen Stufe)</t>
  </si>
  <si>
    <t>Rotten oder Kleinkollektive</t>
  </si>
  <si>
    <t>57S Alpenlattich-Fichtenwald mit Torfmoos (Nadelwälder der subalpinen Stufe)</t>
  </si>
  <si>
    <t>Fi 70 - 100 %
Vb Samenbäume - 30 %</t>
  </si>
  <si>
    <t>Alle 12 m (80 Stellen /ha) Moderholz oder erhöhte Kleinstandorte mit Vogelbeerwäldchen vorhanden</t>
  </si>
  <si>
    <t>57V Alpenlattich-Fichtenwald mit Heidelbeere (Nadelwälder der subalpinen Stufe)</t>
  </si>
  <si>
    <t>58 Typischer Preiselbeer-Fichtenwald (Nadelwälder der subalpinen Stufe)</t>
  </si>
  <si>
    <t>Fi und Av 60 - 100 %
Lä 0 - 40 %
Vb Samenbäume</t>
  </si>
  <si>
    <t>58C Preiselbeer-Fichtenwald mit Wollreitgras (Nadelwälder der subalpinen Stufe)</t>
  </si>
  <si>
    <t>Fi 70 - 100 %
Lä 0 - 30 %</t>
  </si>
  <si>
    <t>Rotten und Einzelbäume</t>
  </si>
  <si>
    <t>58L Preiselbeer-Fichtenwald mit Laserkraut (Nadelwälder der subalpinen Stufe)</t>
  </si>
  <si>
    <t>59 Lärchen-Arvenwald mit Alpenrose (Arven- und Lärchenwälder der obersubalpinen Stufe)</t>
  </si>
  <si>
    <t>Av 50 - 100 %
Lä 0 - 50 %
Vb Samenbäume</t>
  </si>
  <si>
    <t>Kronenlänge mind. ¾
Die meisten Stämme mit guter Verankerung</t>
  </si>
  <si>
    <t>An mind. 1/3 der erhöhten Stellen, wo Verjüngung möglich ist, Arve und Vogelbeere vorhanden</t>
  </si>
  <si>
    <t>59A Hochstauden-Lärchenwald (Arven- und Lärchenwald der obersubalpinen Stufe)</t>
  </si>
  <si>
    <t>Für diesen Standort wurden keine Anforderungen formuliert (Grund: siehe Text Waldbau Anhang 2B S. 15)</t>
  </si>
  <si>
    <t>59C Steinmispel-Arvenwald (Arven- und Lärchenwälder der obersubalpinen Stufe)</t>
  </si>
  <si>
    <t>Für diesen Standort wurden keine Anforderungen formuliert (Grund: siehe Text Waldbau Anhang 2B S. 14)</t>
  </si>
  <si>
    <t>59E Lärchen-Arvenwald mit Erika (Arven- und Lärchenwälder der obersubalpinen Stufe)</t>
  </si>
  <si>
    <t>Für diesen Standort wurden keine Anforderungen formuliert (Grund: siehe Text Waldbau Anhang 2B S. 13)</t>
  </si>
  <si>
    <t>59J Wacholder-Lärchenwald (Arven- und Lärchenwälder der obersubalpinen Stufe)</t>
  </si>
  <si>
    <t>Lä 80 - 100%
Fi, Ta, Bu, Av 0 - 20 %
Vb Samenbäume bis 20 %</t>
  </si>
  <si>
    <t>Stellen mit Mineralerde und ohne Überschirmung sowie mit Schutz gegen Schneegleiten (Baumstrünke,
Totholz, Steine etc.) vorhanden</t>
  </si>
  <si>
    <t>Mindestens 50 Verjüngungsansätze /ha (durchschnittlich alle 15 m) Mischung zielgerecht</t>
  </si>
  <si>
    <t>59L Lärchen-Arvenwald mit Laserkraut (Arven- und Lärchenwälder der obersubalpinen Stufe)</t>
  </si>
  <si>
    <t>59V Lärchen-Arvenwald mit Heidelbeere (Arven- und Lärchenwälder der obersubalpinen Stufe)</t>
  </si>
  <si>
    <t>59* Alpenrosen-Lärchenwald (Arven- und Lärchenwälder der obersubalpinen Stufe)</t>
  </si>
  <si>
    <t>Lä 50 - 90 %
Vb 10 - 50 %</t>
  </si>
  <si>
    <t xml:space="preserve">Einzelbäume  </t>
  </si>
  <si>
    <t>Auf Mineralerde Lärchen vorhanden</t>
  </si>
  <si>
    <t>Mindestens 40 Verjüngungsansätze /ha (durchschnittlich alle 16 m) Mischung zielgerecht</t>
  </si>
  <si>
    <t>60 Typischer Hochstauden-Fichtenwald (Nadelwälder der subalpinen Stufe)</t>
  </si>
  <si>
    <t>Fi 70 - 100 %
Vb, GEr Samenbäume - 30 %</t>
  </si>
  <si>
    <t>Kronenlänge mind. 2/3
Meistens lotrechte Stämme mit guter Verankerung, nur vereinzelt starke Hänger</t>
  </si>
  <si>
    <t>Bu 30 - 80 %
Ta 10 - 60 %
Fi 0 - 30 %
Rutschung: Ta 20 - 60 %
Lawinen: Immergrüne Nadelbäume 30 - 70 %</t>
  </si>
  <si>
    <t>Laubbäume 80 - 100 %
Bu 50 - 100 %
BAh, Es Samenbäume - 60 %
Ta Samenbäume - 20 %
Fi 0 - 20 %</t>
  </si>
  <si>
    <t>Laubbäume 90 - 100 %
Bu 50 - 100 %
Li, Ah, Ul, Hobu, Mb, Vb, Stechpalme Samenb. - 50 %
Ta 0 - 10 %</t>
  </si>
  <si>
    <t>Laubbäume 90 - 100 %
Bu 50 - 100 %
Li, BAh Samenbäume - 30 %
Fö, Ta, Fi 0 - 10 %</t>
  </si>
  <si>
    <t>Bu 30 - 80 %
Ta 20 - 50 %
Fi 0 - 40 %
B‘Ah, Es, Mb, Vb, W‘Er Samenbäume - 50 %
Lawinen: Immergrüne Nadelbäume 30 - 70 %</t>
  </si>
  <si>
    <t>Bu 30 - 90 %
Ta 10 - 60 %
Fi 0 - 40 %
BAh, Es, Mb, Vb Samenbäume - 60 %
Lawinen: Immergrüne Nadelbäume 30 - 70 %</t>
  </si>
  <si>
    <t>Bu 30 - 80 %
Ta 10 - 60 %
Fi 0 - 30 %
Lä BAh, Vb, Goldregen Samenbäume - 40 %
Lawinen: Immergrüne Nadelbäume 30 - 70 %</t>
  </si>
  <si>
    <t>Li 40 - 80 %
Andere Laubbäume 10 - 60 %
Ro 0 - 10 %
Edellorbeer, Stechpalme Samenbäume - 30 %</t>
  </si>
  <si>
    <t>Li, Ah, Es, Ei, Ki, Mb, andere Laubbäume 90 - 100 %</t>
  </si>
  <si>
    <t>Hauptareal:
Ta 40 - 90 % / Fi 10 - 60 % / Vb Samenb. - 20 %
obermontan:
Bu Samenb. - 20 %</t>
  </si>
  <si>
    <t>Hauptareal:
Ta 40 - 90 % / Fi 10 - 60 % / Vb Samenb. - 20 %</t>
  </si>
  <si>
    <t>Hauptareal:
Ta 30 - 90 % / Fi 10 - 70 % / Vb Samenbäume
Vor allem in basenreichen Ausbildungen: BAh, WEr, evt. Es Samenbäume - 30 %</t>
  </si>
  <si>
    <t xml:space="preserve">      Nächster Eingriff:</t>
  </si>
  <si>
    <t>Hauptareal:
Ta 40 - 90 %
Fi 10 - 60 %
Vb Samenbäume in basenreichen Ausbildungen:
BAh, WEr, evt. Es Samenb. - 20 %</t>
  </si>
  <si>
    <t>Hauptareal:
Ta 40 - 90 % / Fi 10 - 60 % / Vb Samenbäume
in basenreichen Ausbildungen:
BAh, WEr, evt. Es / Samenb. - 20 %</t>
  </si>
  <si>
    <t>Fi und Av 30 - 90 %
Lä 10 - 70 %
Lawinen:
Immergrüne Nadelbäume 50 - 70 %</t>
  </si>
  <si>
    <t>Genügend entwicklungsfähigeBäume in mind. 3 verschiedenen Durchmesserklassen pro ha</t>
  </si>
  <si>
    <t>Genügend entwicklungsfähige Bäume in mind. zwei verschiedenen Durchmesserklassen pro ha</t>
  </si>
  <si>
    <t>Foto
Nr.</t>
  </si>
  <si>
    <r>
      <t xml:space="preserve"> </t>
    </r>
    <r>
      <rPr>
        <sz val="10"/>
        <rFont val="Arial"/>
      </rPr>
      <t xml:space="preserve">
Bemerkungen
</t>
    </r>
  </si>
  <si>
    <r>
      <t xml:space="preserve">    </t>
    </r>
    <r>
      <rPr>
        <b/>
        <sz val="11"/>
        <rFont val="Arial"/>
        <family val="2"/>
      </rPr>
      <t>Kontrollwerten</t>
    </r>
    <r>
      <rPr>
        <sz val="9"/>
        <rFont val="Arial"/>
        <family val="2"/>
      </rPr>
      <t xml:space="preserve">
 </t>
    </r>
    <r>
      <rPr>
        <sz val="8"/>
        <rFont val="Arial"/>
        <family val="2"/>
      </rPr>
      <t>Wird in 10 Jahren überprüft.</t>
    </r>
  </si>
  <si>
    <t>Genügend entwicklungsfähige Bäume in mind. 3 verschiedenenDurchmesserklassen pro ha</t>
  </si>
  <si>
    <t xml:space="preserve">Genügend entwicklungsfähige Bäume in mind. 3 verschiedenen Durchmesserklassen pro ha
</t>
  </si>
  <si>
    <t>Einzelbäume, allenfalls Kleinkollektive</t>
  </si>
  <si>
    <t>Einzelbäume (Ta) sowie Rotten o. Kleinkollektive (Fi)</t>
  </si>
  <si>
    <t>Kronenlänge Ta mind. 2/3, Fi mind. ½
Schlankheitsgrad &lt; 80
Lotrechte Stämme mit guter Verankerung, nur vereinzelt starke Hänger</t>
  </si>
  <si>
    <t>Mind. ½  der Kronen gleichmässig geformt
Lotrechte Stämme mit guter Verankerung, nur vereinzelt starke Hänger</t>
  </si>
  <si>
    <t>Mind. die Hälfte der Kronen gleichmässig geformt
Lotrechte Stämme mit guter Verankerung, nur vereinzelt starke Hänger</t>
  </si>
  <si>
    <t>Mind. ½  der Kronen gleichmässig geformt
Schlankheitsgrad &lt; 80
Lotrechte Stämme mit guter Verankerung, nur vereinzelt starke Hänger</t>
  </si>
  <si>
    <t>Meistens Stämme mit guter Verankerung, nur vereinzelt starke Hänger</t>
  </si>
  <si>
    <t>Mind. die Hälfte der Kronen gleichmässig geformt. Meistens lotrechte Stämme mit guter Verankerung, nur vereinzelt starke Hänger</t>
  </si>
  <si>
    <t>WBSF Steinschlag Transitgebiet</t>
  </si>
  <si>
    <t>345g</t>
  </si>
  <si>
    <t>230g</t>
  </si>
  <si>
    <t xml:space="preserve">Oberboden:    </t>
  </si>
  <si>
    <t>Waldmeister</t>
  </si>
  <si>
    <t>Mind. die Hälfte der Kronen gleichmässig geformt. Lotrechte Stämme mit guter Verankerung, nur verein- zelt starke Hänger</t>
  </si>
  <si>
    <t>Kronenlänge min. ½
Schlankheitsgrad &lt; 80
Lotrechte Stämme mit guter Verankerung, nur vereinzelt starke Hänger</t>
  </si>
  <si>
    <t>Kronenlänge min. 2/3
Schlankheitsgrad &lt; 80
Lotrechte Stämme mit guter Verankerung, nur vereinzelt starke Hänger</t>
  </si>
  <si>
    <t>Kronenlänge mind. 3/4
Lotrechte Stämme mit guter Verankerung, nur vereinzelt starke Hänger</t>
  </si>
  <si>
    <t>Kronenlänge mind. 2/3
Lotrechte Stämme mit guter Verankerung, nur vereinzelt starke Hänger</t>
  </si>
  <si>
    <t>Kronenlänge mind. 2/3; Meistens lotrechte Stämme mit guter Verankerung, nur vereinzelt starke Hänger</t>
  </si>
  <si>
    <t>Kronenlänge mind. ½ 
Lotrechte Stämme mit guter Verankerung, nur vereinzelt starke Hänger</t>
  </si>
  <si>
    <t>Lotrechte Stämme mit guter Verankerung, nur vereinzelt starke Hänger</t>
  </si>
  <si>
    <t>Fläche mit starker Vegetationskonkurrenz &lt; 1/3</t>
  </si>
  <si>
    <t>290g</t>
  </si>
  <si>
    <t>95g</t>
  </si>
  <si>
    <t>40g</t>
  </si>
  <si>
    <t xml:space="preserve">Fläche mit starker Vegetationskonkurrenz oder dichter Moderauflage &lt; ½ </t>
  </si>
  <si>
    <t>Fläche mit starker Vegetationskonkurrenz &lt; 3/4</t>
  </si>
  <si>
    <t>Fläche mit starker Vegetationskonkurrenz für Bergahorn &lt; 1/3
Schutz gegen Schneegleiten / Schneekriechen (Baumstrünke, Totholz, Steine etc.) vorhanden.</t>
  </si>
  <si>
    <t>Vor Schuttbewegung geschützte Kleinstandorte vorhanden. Fläche mit starker Vegetationskonkurrenz für Esche &lt; 1/3</t>
  </si>
  <si>
    <t>Fläche mit starker Vegetationskonkurrenz für Bergahorn &lt; 1/3</t>
  </si>
  <si>
    <t>Fläche mit starker Vegetationskonkurrenz für Esche &lt; 1/3</t>
  </si>
  <si>
    <t>Fläche mit starker Vegetationskonkurrenz &lt; ½</t>
  </si>
  <si>
    <t>Alle 15 m (15 Stellen /ha) Moderholz oder erhöhte Kleinstandorte mit Vogelbeerwäldchen vorhanden</t>
  </si>
  <si>
    <t>Alle 15 m (50 Stellen /ha) Moderholz oder erhöhte
Kleinstandorte mit Vogelbeerwäldchen vorhanden</t>
  </si>
  <si>
    <t>Alle 15 m (50 Stellen /ha) Moderholz oder erhöhte Kleinstandorte mit Vogelbeerwäldchen vorhanden
Fläche mit starker Vegetationskonkurrenz &lt; ½</t>
  </si>
  <si>
    <t>Alle 15 m (50 Stellen /ha) Moderholz oder erhöhte Kleinstandorte mit Vogelbeerwäldchen vorhanden,
ausser an steilen, rutschigen Stellen Fläche mit starker Vegetationskonkurrenz &lt; ½</t>
  </si>
  <si>
    <t>Fläche mit starker Vegetationskonkurrenz (inkl. Hasel) &lt; 2/3</t>
  </si>
  <si>
    <t>Alle 12 m (80 Stellen /ha) vor Schneegleiten /Schnee-kriechen geschützte Kleinstandorte mit Mineralerde oder Laubbäumen vorhanden</t>
  </si>
  <si>
    <t>Alle 10 m (100 Stellen /ha) Mineralerde oder Vogelbeeren vorhanden</t>
  </si>
  <si>
    <t>Alle 10 m (100 Stellen /ha) Moderholz oder erhöhte Kleinstandorte mit Vogelbeerwäldchen oder Mineral-erde vorhanden</t>
  </si>
  <si>
    <t>Alle 12 m (80 Stellen /ha) Kleinstandorte mit Mineralerde vorhanden. Schutz gegen Schneegleiten (Baumstrünke, Totholz, Steine etc.) vorhanden.</t>
  </si>
  <si>
    <t>Alle 10 m (100 Stellen /ha) Kleinstandorte mit Mineralerde vorhanden. Schutz gegen Schneegleiten (Baumstrünke, Totholz, Steine etc.) vorhanden.</t>
  </si>
  <si>
    <t>Alle 12 m (80 Stellen /ha) Kleinstandorte mit Mineralerde vorhanden. Schutz gegen Schneegleiten (Baum-strünke, Totholz, Steine etc.) vorhanden.</t>
  </si>
  <si>
    <t>Erhöhte Stellen ohne starke Vegetationskonkurrenz vorhanden</t>
  </si>
  <si>
    <t>Erhöhte Stellen ohne starke Vegetationskonkurrenz und ohne Überschirmung vorhanden. Schutz gegen Schneegleiten (Baumstrünke, Totholz, Steine etc.) vorhanden</t>
  </si>
  <si>
    <t>Bei Deckungsgrad &lt; 0,6 mindestens
5 Buchen/Tannen pro a (durchschnittlich alle 4.5 m) vorhanden</t>
  </si>
  <si>
    <t>Bei Deckungsgrad &lt; 0,6 mindestens 10 Buchen/Tannen pro a (durchschnittlich alle 3 m) vorhanden</t>
  </si>
  <si>
    <t>Bei Deckungsgrad &lt; 0,6 mindestens 5 Buchen/Tannen pro a (durchschnittlich alle 4.5 m) vorhanden</t>
  </si>
  <si>
    <t>Bei Deckungsgrad &lt; 0,6 mindestens 10 Buchen/Tannen pro a (durchschnittlich alle 3 m) vorhanden. In Lücken Bergahorn vorhanden</t>
  </si>
  <si>
    <t>Bei Deckungsgrad &lt; 0,6 min. 10 Buchen/Tannen pro a durchschnittlich alle 3 m) vorhanden. In Lücken Bergahorn vorhanden</t>
  </si>
  <si>
    <t>Bei Deckungsgrad &lt; 0,6 mindestens 5 Buchen/Tannen pro a (durchschnittlich alle 4.5 m) vorhanden
20E in der Ostschweiz:
In Lücken BAh, Es, BUl vorhanden</t>
  </si>
  <si>
    <t>Kronenlänge mind. ½. Höchstens die Hälfte der Kronen stark einseitig. Meistens lotrechte Bäume mit guter Verankerung, nur vereinzelt starke Hänger</t>
  </si>
  <si>
    <t>&gt; kann Verjüngung aufkommen, wenn dauernd Steinschlag drüberrollt
&gt; Ist die Verjüngungsöffnung gut angelegt bezüglich Südhang/Trockenheit/Flachgründigkeit/Schneerutschen, -gleiten und -kriechen
&gt; hält das Buchenquerholz so lange, bis die Verjüngung gesichert aufkommt</t>
  </si>
  <si>
    <t>50% der Buchenquerbäume erfüllen ihre Aufgabe noch -&gt; die Verjüngung kommt geschützt darunter auf.</t>
  </si>
  <si>
    <t>Mind. die Hälfte der Kronen gleichmässig geformt
Meistens lotrechte Stämme mit guter Verankerung, nur vereinzelt starke Hänger</t>
  </si>
  <si>
    <t>Alle 10 m (100 Stellen /ha) Moderholz oder erhöhte Kleinstandorte mit Vogelbeerwäldchen oder Mineral-erde vorhanden. Schutz gegen Schneegleiten (Baumstrünke, Totholz, Steine etc.) vorhanden</t>
  </si>
  <si>
    <t>P4</t>
  </si>
  <si>
    <t>28mm</t>
  </si>
  <si>
    <r>
      <t xml:space="preserve">1. Standortstyp:   </t>
    </r>
    <r>
      <rPr>
        <b/>
        <sz val="8"/>
        <color indexed="12"/>
        <rFont val="Arial"/>
        <family val="2"/>
      </rPr>
      <t xml:space="preserve"> </t>
    </r>
  </si>
  <si>
    <t>Pro ha mind. 30 Verjüngungsansätze (durchschnittlich alle 19 m) 
oder Deckungsgrad mind. 4% Mischung zielgerecht</t>
  </si>
  <si>
    <t>Alle 15 m (50/ha) Stellen mit Mineralerde vorhanden</t>
  </si>
  <si>
    <t>Alle 10 m (100 Stellen /ha) Moderholz vorhanden</t>
  </si>
  <si>
    <t>Alle 12 m (80 Stellen /ha) vor Schneegleiten/Schnee-kriechen geschützte Kleinstandorte mit Mineralerde oder Laubbäumen vorhanden</t>
  </si>
  <si>
    <t>Fläche mit starker Vegetationskonkurrenz &lt; 2/3</t>
  </si>
  <si>
    <t>Bei Deckungsgrad &lt; 0,6 mindestens 5 Tannen pro a (durchschnittlich alle 4.5 m), in Lücken Fichte und Vogelbeere</t>
  </si>
  <si>
    <t>Auf mind. 1/10 der Fläche vorhanden</t>
  </si>
  <si>
    <t>An mind. 1/3 der verjüngungsgünstigen Stellen vorhanden</t>
  </si>
  <si>
    <t>Bei Deckungsgrad &lt; 0,6 auf erhöhten, versauerten Stellen mindestens 10 Tannen pro a (durchschnittlich alle 3 m), in Lücken Fichte vorhanden</t>
  </si>
  <si>
    <t>Bei Deckungsgrad &lt; 0,6 auf erhöhten, versauerten Stellen mindestens 10 Tannen pro a (durchschnittlich alle 3 m), falls lokal möglich, in Lücken Fichte vorhanden</t>
  </si>
  <si>
    <t>An mind. 1/3 der verjüngungsgünstigen Stellen Fichte und Vogelbeere vorhanden</t>
  </si>
  <si>
    <t>Auf Mineralerde in Lücken vorhanden</t>
  </si>
  <si>
    <t>An mind. 1/3 der verjüngungsgünstigen Stellen Fichten vorhanden</t>
  </si>
  <si>
    <t>An mind. 1/3 der verjüngungsgünstigen Stellen Lärche vorhanden</t>
  </si>
  <si>
    <t>In Lücken auf Mineralerde vorhanden</t>
  </si>
  <si>
    <t>Am Saum auf Mineralerde vorhanden</t>
  </si>
  <si>
    <t>Pro ha mind. 2 Trupps (je 2 - 5 a, durchschnittlich alle 75 m) oder Deckungsgrad mind. 4 % Mischung zielgerecht</t>
  </si>
  <si>
    <t>Pro ha mind. 2 Trupp (2 - 5 a, durchschnittlich alle 75 m) oder Deckungsgrad mind. 4 % Mischung zielgerecht</t>
  </si>
  <si>
    <t>Pro ha mind. 2 Trupp (2 - 5 a, durchschnittlich alle 75 m) oder Deckungsgrad mind. 5 % Mischung zielgerecht</t>
  </si>
  <si>
    <t>Pro ha mind. 2 Trupp (2 - 5 a, durchschnittlich alle 75 m) oder  Deckungsgrad mind. 4 % Mischung zielgerecht</t>
  </si>
  <si>
    <t>Pro ha mind. 2 Trupp (je 2 - 5 a, durchschnittlich alle 75 m) oder Deckungsgrad mind. 5% Mischung zielgerecht</t>
  </si>
  <si>
    <t>Pro ha mind. 2 Trupps (2 - 5 a, durchschnittlich alle 75 m) oder Deckungsgrad mind. 4 % Mischung zielgerecht</t>
  </si>
  <si>
    <t>Pro ha mind. 2 Trupps (je 2 - 5 a, durchschnittlich alle 75 m) oder Deckungsgrad mind. 5% Mischung zielgerecht</t>
  </si>
  <si>
    <t>Pro ha mind. 1 Trupp (2 - 5 a,  durchschnittlich alle 100 m) oder Deckungsgrad mind. 4 % Mischung zielgerecht</t>
  </si>
  <si>
    <t>Pro ha mind. 2 Trupp (2 - 5 a,  durchschnittlich alle 75 m) oder Deckungsgrad mind. 6 % Mischung zielgerecht</t>
  </si>
  <si>
    <t>Pro ha mind. 2 Trupps (2 - 5 a, durchschnittlich alle 75 m) oder Deckungsgrad mind. 6 % Mischung zielgerecht</t>
  </si>
  <si>
    <t>Pro ha mind. 1 Trupp (2 - 5 a, durchschnittlich alle 100 m) oder Deckungsgrad mind. 4 % Mischung zielgerecht</t>
  </si>
  <si>
    <t>Mindestens 50 Verjüngungsansätze/ha (durchschnittlich alle 15 m) Mischung zielgerecht</t>
  </si>
  <si>
    <t>Pro ha mind. 30 Verjüngungsansätze (durchschnittlich alle 19 m) oder Deckungsgrad mind. 4 % Mischung zielgerecht</t>
  </si>
  <si>
    <t>Mindestens 60 Verjüngungsansätze/ha (durchschnittlich alle 13 m) Mischung zielgerecht</t>
  </si>
  <si>
    <t>Pro ha mind. 30 Verjüngungsan sätze (durchschnittlich alle 19 m) oder Deckungsgrad mind. 4 % Mischung zielgerecht</t>
  </si>
  <si>
    <t>Mindestens 70 Verjüngungsansätze/ha (durchschnittlich alle 12 m) Mischung zielgerecht</t>
  </si>
  <si>
    <t>Mindestens 40 Verjüngungsansätze/ha (durchschnittlich alle 16 m) Mischung zielgerecht</t>
  </si>
  <si>
    <t>Mindestens 30 Verjüngungsansätze /ha (durchschnittlich alle 19 m) Mischung zielgerecht</t>
  </si>
  <si>
    <t>- Zieldurchmesser angepasst; / - Wirksamer Mindest-durchmesser bis 20 cm BHD; / - liegendes Holz und hohe Stöcke: als Ergänzung zu stehenden Bäumen.</t>
  </si>
  <si>
    <t>≥ 30° (58 %) à &lt; 60 m / ≥ 35° (70 %) à &lt; 50 m
≥ 40° (84 %) à &lt; 40 m / ≥ 45° (100 %) à &lt; 30 m
Falls Lückenlänge &gt; oben muss Lückenbreite &lt; 15 m sein / Deckungsgrad &gt; 50 %</t>
  </si>
  <si>
    <t>≥ 35° (70 %) à &lt; 50 m / ≥ 40° (84 %) à &lt; 40 m
≥ 45° (100 %) à &lt; 30 m / Falls Lückenlänge &gt; oben muss Lückenbreite &lt; 5 m sein / Deckungsgrad &gt; 50 %</t>
  </si>
  <si>
    <t>- Mind. 400 Bäume/ha mit BHD &gt; 12 cm;/ - Stockaus-schläge; / - Bei Öffnungen in der Falllinie Stammab-stand &lt; 20 m; / - Liegendes Holz + hohe Stöcke: als Er-gänzung zu stehenden Bäumen, falls keine Sturzgefahr</t>
  </si>
  <si>
    <t>Lückengrösse max. 6a, bei gesicherter Verjüngung max. 12a/ Deckungsgrad dauernd ≥ 40 %/ Bei Über-gängen im Standortstyp die Baumartenzusammens. des feuchteren, stärker vernässten Typs anzustreben</t>
  </si>
  <si>
    <t>Laubbäume 60 - 80 %
Bu 30 - 90 %
Nadelbäume 0 - 40 %
Ta Samenbäume - 40 %
Lä Samenbäume - 30 % / Fi 0 - 30 %</t>
  </si>
  <si>
    <t>Laubbäume 70 - 100 %
Bu 50 - 100 %
BAh Samenb. - 50 %
Fi 0 - 10 %
Ta 0 - 20 % / Eibe 0 - 20 %</t>
  </si>
  <si>
    <t>Bu 30 - 80 % / Ta 10 - 60 % / Fi 0 - 30 %
BAh Samenb. - 60 %
Rutschung: Ta 20 - 60 %
Lawinen: Immergrüne Nadelbäume 30 - 70 %</t>
  </si>
  <si>
    <t>Hauptareal: in 4, 5a mit Fichte: Ta 40 - 90 % /  Fi 10 - 60 % / Lä 0 - 60 % / Vb, BAh Samenb. - 20 %
Hauptareal in 5a mit Fichtenvorposten: Ta 40 - 90 % / Fi 0 - 40 % / Lä 0 - 60 % / Vb, BAh, Bu / Samenb. - 20 %</t>
  </si>
  <si>
    <t>Hauptareal: in 4, 5a mit Fichte: Ta 40 - 90 % / Fi 10 - 60 % / Lä 0 - 60 % /  Vb, BAh Samenb. - 20 %
Hauptareal in 5a mit Fichtenvorposten: Ta 40 - 90 % / Fi 0 - 60 % / Lä 0 - 60 % / Vb, BAh, Bu Samenb. - 20 %</t>
  </si>
  <si>
    <t>Hauptareal: in 4, 5a mit Fichte: Ta 30 - 90 % / Fi 10 - 60 % / Lä, WFö 0 - 60 % /  Vb Samenb. - 20 %
Hauptareal in 5a mit Fichtenvorposten: Ta 30 - 90 % / Fi 0 - 60 % / Lä, WFö 0 - 60 % / Vb; Bu Samenb. - 20 %</t>
  </si>
  <si>
    <t>Ta 10 - 80 % / Lä 10 - 60 % / Vb 10 - 50 %
GEr 0 - 30 % / Fi 0 - 30 %
In Region 5: Bu, BAh 0 - 30 %</t>
  </si>
  <si>
    <t>Zustand
Jahr 2011</t>
  </si>
  <si>
    <t>Bu 55%
Fi 43%
Es, Bah, Li, Ta 2%</t>
  </si>
  <si>
    <t>Praktisch kein Aufwuchs vorhanden.</t>
  </si>
  <si>
    <t>Verjüngung einleiten</t>
  </si>
  <si>
    <t>starke Hänger entfernen.</t>
  </si>
  <si>
    <t>Bu 55 %
Fi 30%
Es, Bah, Li, Ta 17%</t>
  </si>
  <si>
    <t>Kluppierungsprotokoll</t>
  </si>
  <si>
    <t>Ort:</t>
  </si>
  <si>
    <t>Bereich</t>
  </si>
  <si>
    <t>Stufe</t>
  </si>
  <si>
    <t>BHD</t>
  </si>
  <si>
    <t>Fichte</t>
  </si>
  <si>
    <t>Tanne</t>
  </si>
  <si>
    <t>Lärche</t>
  </si>
  <si>
    <t xml:space="preserve">Total </t>
  </si>
  <si>
    <t>Stk</t>
  </si>
  <si>
    <t>16 - 20</t>
  </si>
  <si>
    <t>20 - 24</t>
  </si>
  <si>
    <t>24 - 28</t>
  </si>
  <si>
    <t xml:space="preserve">28 - 32 </t>
  </si>
  <si>
    <t>32 - 36</t>
  </si>
  <si>
    <t>36 - 40</t>
  </si>
  <si>
    <t>40 - 44</t>
  </si>
  <si>
    <t>44 - 48</t>
  </si>
  <si>
    <t>48 - 52</t>
  </si>
  <si>
    <t>52 - 56</t>
  </si>
  <si>
    <t>56 - 60</t>
  </si>
  <si>
    <t>60 - 64</t>
  </si>
  <si>
    <t>64 - 68</t>
  </si>
  <si>
    <t>68 - 72</t>
  </si>
  <si>
    <t>72 - 76</t>
  </si>
  <si>
    <t>76 - 80</t>
  </si>
  <si>
    <t>80 - 84</t>
  </si>
  <si>
    <t>84 - 88</t>
  </si>
  <si>
    <t>88 - 92</t>
  </si>
  <si>
    <t>92 - 96</t>
  </si>
  <si>
    <t>96 - 100</t>
  </si>
  <si>
    <t>Total nach Anzahl</t>
  </si>
  <si>
    <t>Anzahl &gt; BHD 36 cm</t>
  </si>
  <si>
    <t>880 - 960 müm</t>
  </si>
  <si>
    <t>652.220 / 177.940</t>
  </si>
  <si>
    <t>75 - 100 %</t>
  </si>
  <si>
    <t>Orthofoto 1:2'500 / 1:15'000</t>
  </si>
  <si>
    <t>ganze Weiserfläche 1,46 ha ohne Anzeichnung</t>
  </si>
  <si>
    <t>Total &gt; BHD 36 cm</t>
  </si>
  <si>
    <t>Total Fläche</t>
  </si>
  <si>
    <t>ha</t>
  </si>
  <si>
    <t>Anzahl &gt; BHD 36 cm / ha</t>
  </si>
  <si>
    <t>Anzeichnungsprotokoll 22.09.2010</t>
  </si>
  <si>
    <t>Bu: mehrheitlich einseitige Kronen, wenige starke Hänger, Fi: Kronen wie minimal, stockfaul infolge Steinschlag, nicht standfest</t>
  </si>
  <si>
    <t>wie minimal</t>
  </si>
  <si>
    <t>schlitzförmige Verjüngungsöffnung</t>
  </si>
  <si>
    <t>keine starken Hänger</t>
  </si>
  <si>
    <t xml:space="preserve">wie minimal an ganz wenigen Orten wie. z.B.in alten Windfall- und Käferlöchern </t>
  </si>
  <si>
    <t>Bäume in 1 entwicklungsfähigen Durchmesserklasse vorh., Altholz nicht mehr entwicklungsfähig, Fi teils schlecht benadelt.</t>
  </si>
  <si>
    <t>Ansatz zu 2. entwicklungsfähiger Durchmesserklasse vorhanden (Aufwuchs).</t>
  </si>
  <si>
    <t>133 B/ha &gt; 36cm, Bu z.T. überaltert. Keine grossen Lücken vorh., einige Querbäume aus alten Forstschutzmassn. Vorh., keine hohen Stöcke</t>
  </si>
  <si>
    <t>Verjüngung schlitzförmig einleiten; Fi tw. entnehmen, Bu als Querbäume liegen lassen. Öffnung max. 20m Falllinie, hohe Stöcke</t>
  </si>
  <si>
    <t>Mischung regulieren: Samenbäume Ta und Bah fördern, Fi-Anteil reduzieren, ev. Pflanzung Bah + Ta</t>
  </si>
  <si>
    <t>Anwuchs mit zielgerechter Mischung vorhanden, Bah / Ta / Li unverbissen</t>
  </si>
  <si>
    <t>Aufwuchs auf 1/2 der Fläche des Schlitzes in zielgerechter Mischung vorhanden, Bah / Ta / Li unverbissen</t>
  </si>
  <si>
    <t>Fi 60 - 100 % / Vb, Mb, BAh, Fö Samenbäume
Zwischenalpen (Region 2):
Fi 60 - 90 % / Lä 10 - 40 %
Randalpen (Region 1) hochmontan und obermontan:
Fi 60 - 90 % / Ta 10 - 40 %</t>
  </si>
  <si>
    <t>Fi 60 - 100 % / Vb, Mb, BAh Samenbäume
Zwischenalpen (Region 2):
Fi 60 - 90 % / Lä 10 - 40 %
Randalpen (Region 1) hochmontan:
Fi 60 - 90 % / Ta 10 - 40 %</t>
  </si>
  <si>
    <t>Bei Deckungsgrad &lt; 0.8 mind. 10 Buchen pro a (durchschnittlich alle 3.5 m), in Lücken Ahorn, Esche vorhanden</t>
  </si>
  <si>
    <t>Bei Deckungsgrad &lt; 0.8 mind. 10 Buchen pro a (durchschnittlich alle 3 m) vorhanden</t>
  </si>
  <si>
    <t>Bei Deckungsgrad &lt; 0.7 mind. 5 Buchen pro a (durchschnittlich alle 4.5 m), in Lücken Linde, Ahorn vorhanden</t>
  </si>
  <si>
    <t>Bei Deckungsgrad &lt; 0,6 mindestens 5 Buchen/Tannen pro a (durchschnittlich alle 4.5 m) vorhanden
In Lücken Ahorn vorhanden</t>
  </si>
  <si>
    <t>Laubbäume 50 - 90 %
Bu 30 - 60 %
Ah, Mb etc. 10 - 40 %
Ta 0 - 40 %
Fi 0 - 30 % / WFö 0 - 10 %</t>
  </si>
  <si>
    <r>
      <t>Mischung</t>
    </r>
    <r>
      <rPr>
        <sz val="10"/>
        <rFont val="Arial"/>
        <family val="2"/>
      </rPr>
      <t xml:space="preserve">
Art und Grad</t>
    </r>
  </si>
  <si>
    <t>Bu 30 - 80 % / Ta Samenb. - 60 % / BAh Samenb. - 50 % / Region «5a mit Fichte»: Fi 0 - 30 % / 
Region «5a mit Fichtenvorposten»: Fi 0 - 20 % / 
Region 5b: Fi 0 - 10 %/Lawinen: Immerg.Ndb 30 - 70%</t>
  </si>
  <si>
    <t>60A Hochstauden-Fichtenwald mit Alpenwaldfarn (Nadelwälder der subalpinen Stufe)</t>
  </si>
  <si>
    <t>60E Hochstauden-Fichtenwald mit Schachtelhalm (Nadelwälder der subalpinen Stufe)</t>
  </si>
  <si>
    <t>Alle 12 m (80 Stellen /ha) Moderholz vorhanden</t>
  </si>
  <si>
    <t>60* Buntreitgras-Fichtenwald (Nadelwälder der subalpinen Stufe)</t>
  </si>
  <si>
    <t>Kleinkollektive oder Rotten, allenfalls Einzelbäume</t>
  </si>
  <si>
    <t>Kronenlänge mind. ½ 
Meistens lotrechte Stämme mit guter Verankerung, nur vereinzelt starke Hänger</t>
  </si>
  <si>
    <t>61 Pfeifengras-Föhrenwald (Waldföhrenwälder)</t>
  </si>
  <si>
    <t>Für diesen Standort wurden keine Anforderungen formuliert (Grund: siehe Text Waldbau Anhang 2B S. 187)</t>
  </si>
  <si>
    <t>62 Orchideen-Föhrenwald (Waldföhrenwälder)</t>
  </si>
  <si>
    <t>WFö 50 - 95 %
Laubbäume 5 - 50 %
Fi 0 - 20 %</t>
  </si>
  <si>
    <t>Laubholz</t>
  </si>
  <si>
    <t>&gt; Wild
&gt; Schneerutsche aus der Flue in den kleinen Schleifen
&gt; Stein- und etwas Eisschlag
&gt; Trockenheit</t>
  </si>
  <si>
    <t>&gt; Gams, Hirsch, Reh: Verbiss an Bergahorn + Tanne gegen 100%, Buche + Fichte teilweise
&gt; Schneerutsche verursachen Anwuchsprobleme -&gt; umlegen, ausreissen
&gt; Trockenheit -&gt; Probleme mit der Keimung der Samen
&gt; dauernder Steinschlag aus der Flue machen Schäden an jeder Entwicklungsstufe, was vor allem an Buche und Fichte zu Fäule führt</t>
  </si>
  <si>
    <t>&gt; einzelne Züge mit dauerndem Steinschlag bis auf die Forststrasse/Netze hinunter.
&gt; auf der ganzen Länge sind Steinschlagschutznetze zwischen der Forststrasse und der A8/Brünigstrasse
&gt; es sind kleinörtlich laublose, glatte Flächen vorhanden. Dies wäre positiv für die Ansamung, zeigt aber das Schneerutsche durch den Bestand gleiten.</t>
  </si>
  <si>
    <t>einschichtiges Baumholz 2 und 3</t>
  </si>
  <si>
    <t>Einzelbäume allenfalls Kleinkollektive</t>
  </si>
  <si>
    <t>65 Erika/Strauchwicken-Föhrenwald (Waldföhrenwälder)</t>
  </si>
  <si>
    <t>WFö 50 - 95 %
Laubbäume und grosse
Sträucher 5 - 50 %
Fi, Ta, Lä 0 - 20 %</t>
  </si>
  <si>
    <t>65* Hauhechel - Föhrenwald (Waldföhrenwälder)</t>
  </si>
  <si>
    <t>WFö 50 - 95 %
Laubbäume 5 - 50 %
Fi, Lä 0 - 20 %</t>
  </si>
  <si>
    <t>Einzelbäume</t>
  </si>
  <si>
    <t>67 Erika-Bergföhrenwald (Bergföhrenwälder)</t>
  </si>
  <si>
    <t>Für diesen Standort wurden keine Anforderungen formuliert (Grund: siehe Text Waldbau Anhang 2B S. 199)</t>
  </si>
  <si>
    <t>68 Besenheide-Föhrenwald (Waldföhrenwälder)</t>
  </si>
  <si>
    <t>WFö 60 - 95 %
Laubbäume 5 - 40 %
Fi, Lä, BFö, Ta 0 - 30 %</t>
  </si>
  <si>
    <t>68* Preiselbeer-Föhrenwald (Waldföhrenwälder)</t>
  </si>
  <si>
    <t>WFö 70 - 95%
Laubbäume 5 - 30%
Lä, Av, Fi, BFö 0 - 20%</t>
  </si>
  <si>
    <t>69 Steinrosen-Bergföhrenwald (Bergföhrenwälder)</t>
  </si>
  <si>
    <t>Für diesen Standort wurden keine Anforderungen formuliert (Grund: siehe Text Waldbau Anhang 2B S. 200)</t>
  </si>
  <si>
    <t>70 Alpenrosen-Bergföhrenwald (Bergföhrenwälder)</t>
  </si>
  <si>
    <t>Für diesen Standort wurden keine Anforderungen formuliert (Grund: siehe Text Waldbau Anhang 2B S. 201)</t>
  </si>
  <si>
    <t>71 Torfmoos-Bergföhrenwald (Sonderwaldstandorte)</t>
  </si>
  <si>
    <t>Für diesen Standort wurden keine Anforderungen formuliert (Grund: siehe Text Waldbau Anhang 2B S. 222)</t>
  </si>
  <si>
    <t>72 Nordalpen-Arvenwald (Arven- und Lärchenwälder der obersubalpinen Stufe)</t>
  </si>
  <si>
    <t>Für diesen Standort wurden keine Anforderungen formuliert (Grund: siehe Text Waldbau Anhang 2B S. 18)</t>
  </si>
  <si>
    <r>
      <t>Gefüge</t>
    </r>
    <r>
      <rPr>
        <sz val="10"/>
        <rFont val="Arial"/>
      </rPr>
      <t xml:space="preserve"> </t>
    </r>
    <r>
      <rPr>
        <sz val="8"/>
        <rFont val="Arial"/>
        <family val="2"/>
      </rPr>
      <t>vertikal</t>
    </r>
    <r>
      <rPr>
        <sz val="10"/>
        <rFont val="Arial"/>
      </rPr>
      <t xml:space="preserve">
BHD Steuerung</t>
    </r>
  </si>
  <si>
    <r>
      <t>Gefüge</t>
    </r>
    <r>
      <rPr>
        <sz val="10"/>
        <rFont val="Arial"/>
      </rPr>
      <t xml:space="preserve"> </t>
    </r>
    <r>
      <rPr>
        <sz val="8"/>
        <rFont val="Arial"/>
        <family val="2"/>
      </rPr>
      <t>horizontal</t>
    </r>
    <r>
      <rPr>
        <sz val="10"/>
        <rFont val="Arial"/>
      </rPr>
      <t xml:space="preserve">
Deckungsgrad
Stammzahl
Lückenbreite</t>
    </r>
  </si>
  <si>
    <r>
      <t>Stabilitätsträger</t>
    </r>
    <r>
      <rPr>
        <sz val="10"/>
        <rFont val="Arial"/>
        <family val="2"/>
      </rPr>
      <t xml:space="preserve">
Kronenentwicklung
Schlankheitsgrad
Zieldurchmesser</t>
    </r>
  </si>
  <si>
    <r>
      <t>Verjüngung</t>
    </r>
    <r>
      <rPr>
        <sz val="10"/>
        <rFont val="Arial"/>
        <family val="2"/>
      </rPr>
      <t xml:space="preserve">
Keimbett</t>
    </r>
  </si>
  <si>
    <r>
      <t>Verjüngung</t>
    </r>
    <r>
      <rPr>
        <sz val="10"/>
        <rFont val="Arial"/>
      </rPr>
      <t xml:space="preserve">
Anwuchs</t>
    </r>
  </si>
  <si>
    <r>
      <t>Verjüngung</t>
    </r>
    <r>
      <rPr>
        <sz val="10"/>
        <rFont val="Arial"/>
        <family val="2"/>
      </rPr>
      <t xml:space="preserve">
Aufwuchs</t>
    </r>
  </si>
  <si>
    <t>Keine instabilen, schwere Bäume</t>
  </si>
  <si>
    <t>- Zieldurchmesser angepasst;
- Wirksamer Mindestdurchmesser bis 20 cm BHD.</t>
  </si>
  <si>
    <t>- Zieldurchmesser angepasst;
- Wirksamer Mindestdurchmesser  20-35 cm BHD.</t>
  </si>
  <si>
    <t>- Mind. 300 Bäume/ha mit BHD &gt; 24 cm;
- Öffnungen in der Falllinie Stammabstand &lt; 20 m;
- Liegendes Holz und hohe Stöcke: als Ergänzung zu stehenden Bäumen, falls keine Sturzgefahr.</t>
  </si>
  <si>
    <t>- Zieldurchmesser angepasst;
- Wirksamer Mindestdurchmesser über 35 cm BHD</t>
  </si>
  <si>
    <t>- Mind. 150 Bäume/ha mit BHD &gt; 36 cm;
- Öffnungen in der Falllinie Stammabstand &lt; 20 m;
- Liegendes Holz und hohe Stöcke: als Ergänzung zu stehenden Bäumen, falls keine Sturzgefahr.</t>
  </si>
  <si>
    <t>- Mind. 400 Bäume/ha mit BHD &gt;12 cm; 
- Öffnungen in der Falllinie Stammabstand &lt; 20 m; evtl. auch Stockausschläge.</t>
  </si>
  <si>
    <t>Lawine Entsteh.-gebiet / Gross / Suba. + hochm. Nadelw. / Lärchenw. ab 30°, immergrüne Nadelw. ab 35°</t>
  </si>
  <si>
    <t>Lawine Entsteh.-gebiet Mittel / Ober.-+ unterm. Laub- + Mischw. / ab 35°</t>
  </si>
  <si>
    <t>Rutschungen, Erosion, Murgänge Entsteh.-gebiet /  Gross / flachgründig</t>
  </si>
  <si>
    <t>Rutschungen, Erosion, Murgänge Infilt.-gebiet Mittel / mittel- + tiefgründige</t>
  </si>
  <si>
    <t>Deckungsgrad dauernd ≥ 30 % Minimale Anforderungen auf Grund des Standortstyps erfüllt</t>
  </si>
  <si>
    <t>Rutschungen, Erosion, Murgänge Infilt.-gebiet Gering / mittel- + tiefgründige</t>
  </si>
  <si>
    <t>nachhaltige Verjüngung gesichert</t>
  </si>
  <si>
    <t>Wildbach, Hochwasser Einzugsgebiet / Gross / Standortstypen Kl. 1</t>
  </si>
  <si>
    <t>Deckungsgrad dauernd ≥ 60 % minimale Anforderung aufgrund des Standortstyps erfüllt</t>
  </si>
  <si>
    <t>Wildbach, Hochwasser Einzugsgebiet / Mittel / Standortstypen Kl. 2</t>
  </si>
  <si>
    <t>Deckungsgrad dauernd ≥ 50 % minimale Anforderung aufgrund des Standortstyps erfüllt</t>
  </si>
  <si>
    <t>Wildbach, Hochwasser Einzugsgebiet  / Gering / Standortstypen Kl. 3</t>
  </si>
  <si>
    <t>Wildbach, Hochwasser Einzugsgebiet sehr gering / Standortstypen Kl. 4</t>
  </si>
  <si>
    <t>keine Anforderungen</t>
  </si>
  <si>
    <t>Wildbach, Hochwasser / Wald in Gerinneeinhängen / gering bis gross</t>
  </si>
  <si>
    <t>keine instabilen Bäume oder rutschgefährdete Stämme</t>
  </si>
  <si>
    <r>
      <t>Mischung</t>
    </r>
    <r>
      <rPr>
        <sz val="10"/>
        <color indexed="10"/>
        <rFont val="Arial"/>
        <family val="2"/>
      </rPr>
      <t xml:space="preserve">
Art und Grad</t>
    </r>
  </si>
  <si>
    <r>
      <t>Gefüge</t>
    </r>
    <r>
      <rPr>
        <sz val="10"/>
        <color indexed="10"/>
        <rFont val="Arial"/>
        <family val="2"/>
      </rPr>
      <t xml:space="preserve"> </t>
    </r>
    <r>
      <rPr>
        <sz val="8"/>
        <color indexed="10"/>
        <rFont val="Arial"/>
        <family val="2"/>
      </rPr>
      <t>vertikal</t>
    </r>
    <r>
      <rPr>
        <sz val="10"/>
        <color indexed="10"/>
        <rFont val="Arial"/>
        <family val="2"/>
      </rPr>
      <t xml:space="preserve">
BHD Steuerung</t>
    </r>
  </si>
  <si>
    <r>
      <t>Gefüge</t>
    </r>
    <r>
      <rPr>
        <sz val="10"/>
        <color indexed="10"/>
        <rFont val="Arial"/>
        <family val="2"/>
      </rPr>
      <t xml:space="preserve"> </t>
    </r>
    <r>
      <rPr>
        <sz val="8"/>
        <color indexed="10"/>
        <rFont val="Arial"/>
        <family val="2"/>
      </rPr>
      <t>horizontal</t>
    </r>
    <r>
      <rPr>
        <sz val="10"/>
        <color indexed="10"/>
        <rFont val="Arial"/>
        <family val="2"/>
      </rPr>
      <t xml:space="preserve">
Deckungsgrad
Stammzahl
Lückenbreite</t>
    </r>
  </si>
  <si>
    <r>
      <t>Stabilitätsträger</t>
    </r>
    <r>
      <rPr>
        <sz val="10"/>
        <color indexed="10"/>
        <rFont val="Arial"/>
        <family val="2"/>
      </rPr>
      <t xml:space="preserve">
Kronenentwicklung
Schlankheitsgrad
Zieldurchmesser</t>
    </r>
  </si>
  <si>
    <r>
      <t>Verjüngung</t>
    </r>
    <r>
      <rPr>
        <sz val="10"/>
        <color indexed="10"/>
        <rFont val="Arial"/>
        <family val="2"/>
      </rPr>
      <t xml:space="preserve">
Keimbett</t>
    </r>
  </si>
  <si>
    <r>
      <t>Verjüngung</t>
    </r>
    <r>
      <rPr>
        <sz val="10"/>
        <color indexed="10"/>
        <rFont val="Arial"/>
        <family val="2"/>
      </rPr>
      <t xml:space="preserve">
Anwuchs</t>
    </r>
  </si>
  <si>
    <r>
      <t>Verjüngung</t>
    </r>
    <r>
      <rPr>
        <sz val="10"/>
        <color indexed="10"/>
        <rFont val="Arial"/>
        <family val="2"/>
      </rPr>
      <t xml:space="preserve">
Aufwuchs</t>
    </r>
  </si>
  <si>
    <r>
      <t xml:space="preserve">Steinschlag Entstehungsgebiet / Mittel </t>
    </r>
    <r>
      <rPr>
        <b/>
        <sz val="10"/>
        <rFont val="Arial"/>
        <family val="2"/>
      </rPr>
      <t/>
    </r>
  </si>
  <si>
    <r>
      <t>Steinschlag Transitgebiet / Gross / ≤ 0.05 m</t>
    </r>
    <r>
      <rPr>
        <vertAlign val="superscript"/>
        <sz val="10"/>
        <color indexed="10"/>
        <rFont val="Arial"/>
        <family val="2"/>
      </rPr>
      <t xml:space="preserve">3 / </t>
    </r>
    <r>
      <rPr>
        <sz val="10"/>
        <color indexed="10"/>
        <rFont val="Arial"/>
        <family val="2"/>
      </rPr>
      <t>bis 40 cm Ø</t>
    </r>
  </si>
  <si>
    <r>
      <t>Steinschlag Transitgebiet / Gross / 0.05 bis 0.20 m</t>
    </r>
    <r>
      <rPr>
        <vertAlign val="superscript"/>
        <sz val="10"/>
        <color indexed="10"/>
        <rFont val="Arial"/>
        <family val="2"/>
      </rPr>
      <t>3 /</t>
    </r>
    <r>
      <rPr>
        <sz val="10"/>
        <color indexed="10"/>
        <rFont val="Arial"/>
        <family val="2"/>
      </rPr>
      <t>40 - 60 cm Ø</t>
    </r>
  </si>
  <si>
    <r>
      <t>Steinschlag Transitgebiet / Gross  / 0.20 bis 5.00 m</t>
    </r>
    <r>
      <rPr>
        <vertAlign val="superscript"/>
        <sz val="10"/>
        <color indexed="10"/>
        <rFont val="Arial"/>
        <family val="2"/>
      </rPr>
      <t xml:space="preserve">3 / </t>
    </r>
    <r>
      <rPr>
        <sz val="10"/>
        <color indexed="10"/>
        <rFont val="Arial"/>
        <family val="2"/>
      </rPr>
      <t>60 bis 180 cm Ø</t>
    </r>
  </si>
  <si>
    <r>
      <t>Steinschlag Auslauf- und Ablagerungsgebiet / Gross</t>
    </r>
    <r>
      <rPr>
        <b/>
        <sz val="10"/>
        <rFont val="Arial"/>
        <family val="2"/>
      </rPr>
      <t/>
    </r>
  </si>
  <si>
    <t xml:space="preserve">NaiS / Formular 1 </t>
  </si>
  <si>
    <t xml:space="preserve">Situation </t>
  </si>
  <si>
    <t xml:space="preserve"> Weiserfl. Nr.:</t>
  </si>
  <si>
    <t>Fläche (ha):</t>
  </si>
  <si>
    <t>Datum:</t>
  </si>
  <si>
    <t>BearbeiterIn:</t>
  </si>
  <si>
    <t xml:space="preserve">Koordinaten: </t>
  </si>
  <si>
    <t xml:space="preserve">Meereshöhe: </t>
  </si>
  <si>
    <t>Hangneigung:</t>
  </si>
  <si>
    <t>Beilagen:</t>
  </si>
  <si>
    <t xml:space="preserve"> Situationsskizze: </t>
  </si>
  <si>
    <t xml:space="preserve"> Waldfunktion(en):</t>
  </si>
  <si>
    <t>Zieltyp:</t>
  </si>
  <si>
    <r>
      <t xml:space="preserve"> Grund für Weiserfläche: </t>
    </r>
    <r>
      <rPr>
        <sz val="9"/>
        <rFont val="Arial"/>
        <family val="2"/>
      </rPr>
      <t>(Geltungsbereich u. Fragestellung)</t>
    </r>
  </si>
  <si>
    <r>
      <t xml:space="preserve"> Bestandesbild: </t>
    </r>
    <r>
      <rPr>
        <sz val="9"/>
        <rFont val="Arial"/>
        <family val="2"/>
      </rPr>
      <t>(Profilskizze, Kurzbeschrieb)</t>
    </r>
  </si>
  <si>
    <t xml:space="preserve">3. Zustand, Entwicklungstendenz und Massnahmen </t>
  </si>
  <si>
    <t xml:space="preserve"> - Aufwuchs</t>
  </si>
  <si>
    <t>(bis und mit Dickung, 40 cm
Höhe bis 12 cm BHD)</t>
  </si>
  <si>
    <r>
      <t>NaiS / Formular 2 (Rückseite)</t>
    </r>
    <r>
      <rPr>
        <sz val="10"/>
        <rFont val="Arial"/>
      </rPr>
      <t xml:space="preserve">              </t>
    </r>
  </si>
  <si>
    <t>Erläuterungen "Herleitung Handlungsbedarf"</t>
  </si>
  <si>
    <t xml:space="preserve"> Beschreibung:</t>
  </si>
  <si>
    <t>NaiS / Formular 3</t>
  </si>
  <si>
    <t xml:space="preserve">Erweiterte Zustandsbeschreibung </t>
  </si>
  <si>
    <t xml:space="preserve">Datum: </t>
  </si>
  <si>
    <t xml:space="preserve">BearbeiterIn: </t>
  </si>
  <si>
    <t>Bestandesgeschichte:</t>
  </si>
  <si>
    <t>Bodenoberfläche:</t>
  </si>
  <si>
    <t>Krautschicht:</t>
  </si>
  <si>
    <t>Aspektbestimmende Arten:</t>
  </si>
  <si>
    <r>
      <t xml:space="preserve">Deckung in </t>
    </r>
    <r>
      <rPr>
        <b/>
        <sz val="10"/>
        <rFont val="Palatino Linotype"/>
        <family val="1"/>
      </rPr>
      <t>⅟₁₀</t>
    </r>
  </si>
  <si>
    <t xml:space="preserve">Weitere Arten: </t>
  </si>
  <si>
    <t>Belastung:</t>
  </si>
  <si>
    <t>Verjüngung:</t>
  </si>
  <si>
    <t>Schäden:</t>
  </si>
  <si>
    <t>Unterboden:</t>
  </si>
  <si>
    <t xml:space="preserve">Vorrat, Zuwachs, Holzanfall: </t>
  </si>
  <si>
    <t xml:space="preserve">Kluppierungsprotokoll beigelegt           </t>
  </si>
  <si>
    <r>
      <t>Anzeichnungsprotokoll beigelegt</t>
    </r>
    <r>
      <rPr>
        <sz val="10"/>
        <rFont val="Arial"/>
        <family val="2"/>
      </rPr>
      <t xml:space="preserve">          </t>
    </r>
  </si>
  <si>
    <t>Entwicklungsstufe/Strukturtyp:</t>
  </si>
  <si>
    <t xml:space="preserve">NaiS / Formular 4 </t>
  </si>
  <si>
    <t xml:space="preserve">Ausführung </t>
  </si>
  <si>
    <t xml:space="preserve"> Fläche (ha):</t>
  </si>
  <si>
    <t>Massnahmen:</t>
  </si>
  <si>
    <t xml:space="preserve">Einheit </t>
  </si>
  <si>
    <t>Fr./Einheit</t>
  </si>
  <si>
    <t>Menge/ha</t>
  </si>
  <si>
    <t>Fr./ha</t>
  </si>
  <si>
    <t>Total</t>
  </si>
  <si>
    <t xml:space="preserve">Anteile in % </t>
  </si>
  <si>
    <t xml:space="preserve">Begründung </t>
  </si>
  <si>
    <t xml:space="preserve">Was </t>
  </si>
  <si>
    <t xml:space="preserve">Wo </t>
  </si>
  <si>
    <t xml:space="preserve">Wann </t>
  </si>
  <si>
    <t xml:space="preserve">Wer </t>
  </si>
  <si>
    <t xml:space="preserve">Wie </t>
  </si>
  <si>
    <t xml:space="preserve"> Transport </t>
  </si>
  <si>
    <t xml:space="preserve"> Ringeln </t>
  </si>
  <si>
    <t xml:space="preserve"> Liegenlassen in Rinde</t>
  </si>
  <si>
    <t xml:space="preserve"> Liegenlassen ohne Rinde</t>
  </si>
  <si>
    <t>Daten/Zeitraum</t>
  </si>
  <si>
    <t>Art des Ereignisses</t>
  </si>
  <si>
    <t>Verweis auf Dokumente</t>
  </si>
  <si>
    <t>NaiS / Formular 5</t>
  </si>
  <si>
    <t xml:space="preserve">Bestandes- und 
Einzelbaummerkmale 
</t>
  </si>
  <si>
    <t xml:space="preserve">Minimalprofil 
(inkl. Naturgefahren)
</t>
  </si>
  <si>
    <t xml:space="preserve"> Wirkungsanalyse</t>
  </si>
  <si>
    <t>Bemerkungen:</t>
  </si>
  <si>
    <t xml:space="preserve">    Stammzahl)</t>
  </si>
  <si>
    <t xml:space="preserve">  (Kronenentwicklung,</t>
  </si>
  <si>
    <t>● Mischung</t>
  </si>
  <si>
    <t xml:space="preserve">   (Art und Grad)</t>
  </si>
  <si>
    <t xml:space="preserve">   (Deckungsgrad,</t>
  </si>
  <si>
    <t xml:space="preserve">    Lückenbreite,</t>
  </si>
  <si>
    <t xml:space="preserve">   Schlankheitsgrad, </t>
  </si>
  <si>
    <t xml:space="preserve">   Zieldurchmesser)</t>
  </si>
  <si>
    <t xml:space="preserve"> - Keimbett</t>
  </si>
  <si>
    <t xml:space="preserve"> - Anwuchs</t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</si>
  <si>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  <family val="2"/>
      </rPr>
      <t xml:space="preserve"> vertikal</t>
    </r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</si>
  <si>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  <family val="2"/>
      </rPr>
      <t xml:space="preserve"> horizontal</t>
    </r>
  </si>
  <si>
    <r>
      <t xml:space="preserve">● </t>
    </r>
    <r>
      <rPr>
        <b/>
        <sz val="10"/>
        <rFont val="Arial"/>
        <family val="2"/>
      </rPr>
      <t>Stabilitätsträger</t>
    </r>
  </si>
  <si>
    <r>
      <t xml:space="preserve">● </t>
    </r>
    <r>
      <rPr>
        <b/>
        <sz val="10"/>
        <rFont val="Arial"/>
        <family val="2"/>
      </rPr>
      <t>Verjüngung</t>
    </r>
  </si>
  <si>
    <t xml:space="preserve">  (10 cm bis 40 cm)</t>
  </si>
  <si>
    <r>
      <t xml:space="preserve">      (</t>
    </r>
    <r>
      <rPr>
        <sz val="8"/>
        <rFont val="Arial"/>
        <family val="2"/>
      </rPr>
      <t>-Streuung)</t>
    </r>
  </si>
  <si>
    <t>NaiS / Formular 2</t>
  </si>
  <si>
    <t xml:space="preserve">Zustand-Entwicklung 
heute, in 10, in 50 Jahren </t>
  </si>
  <si>
    <t xml:space="preserve">wirksame Massnahmen 
</t>
  </si>
  <si>
    <t xml:space="preserve">verhältnis-
mässig 
</t>
  </si>
  <si>
    <t xml:space="preserve">     </t>
  </si>
  <si>
    <t xml:space="preserve">      </t>
  </si>
  <si>
    <t xml:space="preserve">                     </t>
  </si>
  <si>
    <t>sehr schlecht</t>
  </si>
  <si>
    <t xml:space="preserve">        minimal    ideal </t>
  </si>
  <si>
    <r>
      <t xml:space="preserve">  4. Handlungsbedarf </t>
    </r>
    <r>
      <rPr>
        <sz val="10"/>
        <rFont val="Arial"/>
        <family val="2"/>
      </rPr>
      <t xml:space="preserve">    </t>
    </r>
  </si>
  <si>
    <r>
      <t xml:space="preserve">  5. Dringlichkeit</t>
    </r>
    <r>
      <rPr>
        <sz val="11"/>
        <rFont val="Arial"/>
        <family val="2"/>
      </rPr>
      <t xml:space="preserve">                 </t>
    </r>
  </si>
  <si>
    <t xml:space="preserve">Weiserfl.: Nr.   </t>
  </si>
  <si>
    <r>
      <t>Gemeinde / Ort:</t>
    </r>
    <r>
      <rPr>
        <sz val="10"/>
        <rFont val="Arial"/>
      </rPr>
      <t xml:space="preserve"> </t>
    </r>
  </si>
  <si>
    <t xml:space="preserve">2. Naturgefahr + Wirksamkeit:   </t>
  </si>
  <si>
    <t xml:space="preserve">Weiserfl.: Nr. </t>
  </si>
  <si>
    <t>6. Etappenziele mit</t>
  </si>
  <si>
    <t xml:space="preserve">Gemeinde / Ort: </t>
  </si>
  <si>
    <t>Herleitung Handlungsbedarf</t>
  </si>
  <si>
    <t>Betreuer(in):</t>
  </si>
  <si>
    <t>W.-Fl. Nr.:</t>
  </si>
  <si>
    <t xml:space="preserve">Fussnote Nr. </t>
  </si>
  <si>
    <t>Gemeinde / Ort:</t>
  </si>
  <si>
    <t>Gemeinde/ Ort:</t>
  </si>
  <si>
    <t>Weiserfläche Nr.:</t>
  </si>
  <si>
    <r>
      <t>Wirkungsanalyse</t>
    </r>
    <r>
      <rPr>
        <sz val="8"/>
        <rFont val="Arial"/>
        <family val="2"/>
      </rPr>
      <t xml:space="preserve">
Wurden die Etappenziele erreicht?
                - Was hat sich verändert?
ja/              - Was sind die Ursachen?
nein            -  Waren die Massnahmen wirksam?</t>
    </r>
  </si>
  <si>
    <t xml:space="preserve"> 7. Grundlagen für Kostenschätzung: </t>
  </si>
  <si>
    <t xml:space="preserve"> 8. Aufbereitung des Holzes: </t>
  </si>
  <si>
    <t xml:space="preserve"> 9. Beobachtungsprogramm</t>
  </si>
  <si>
    <t xml:space="preserve"> 10. Beobachtungsprotokoll</t>
  </si>
  <si>
    <t>Etappenziele
Jahr ………….</t>
  </si>
  <si>
    <t>Zustand 2 
Jahr …………</t>
  </si>
  <si>
    <t>Zustand 1
Jahr …………</t>
  </si>
  <si>
    <t>NaiS</t>
  </si>
  <si>
    <t>Fotoprotokoll</t>
  </si>
  <si>
    <t>Fassung: 16.01.2003</t>
  </si>
  <si>
    <t xml:space="preserve"> Weiserfl. Nr.</t>
  </si>
  <si>
    <t>Datum</t>
  </si>
  <si>
    <t>Fotostandort
Nr.</t>
  </si>
  <si>
    <t>Aufnahme-
richtung</t>
  </si>
  <si>
    <t xml:space="preserve">Brenn-
weite </t>
  </si>
  <si>
    <t xml:space="preserve"> Gemeinde/Ort: </t>
  </si>
  <si>
    <t>1h Artenarme Ausbildung des Simsen-Tannen-Buchenwaldes (Tannen-Buchenwälder der obermontanen Stufe)</t>
  </si>
  <si>
    <t>Bei Deckungsgrad &lt; 0,6 mindestens 5 Buchen/Tannen pro a (durch-schnittlich alle 4.5 m) vorhanden</t>
  </si>
  <si>
    <t>Pro ha mind. 1 Trupp (2 - 5 a, durchschnittlich alle 100 m) oder Deckungsgrad mind. 4% Mischung zielgerecht</t>
  </si>
  <si>
    <t>3 Typischer Schneesimsen-Buchenwald (Buchenwälder der untermontanen Stufe)</t>
  </si>
  <si>
    <t>In Lücken ab 1-2 Baumlängen vorhanden, auch Stockausschläge.</t>
  </si>
  <si>
    <t>4 Farnreicher Schneesimsen-Buchenwald (Buchenwälder der untermontanen Stufe)</t>
  </si>
  <si>
    <t>Laubbäume 60 - 100 %
Bu 40 - 100 %
Ta Samenbäume - 60 %
Lä Samenbäume - 30 %
Fi 0 - 30 %</t>
  </si>
  <si>
    <t>7a Typischer Waldmeister-Buchenwald (Buchenmischwälder der submontanen Stufe)</t>
  </si>
  <si>
    <t>Laubbäume  70 - 100 %
Bu  30 - 100 %
Fi   0 -  10 %</t>
  </si>
  <si>
    <t>Genügend entwicklungsfähige Bäume in mind. 2 verschiedenen Durchmesserklassen pro ha</t>
  </si>
  <si>
    <t>Bei Deckungsgrad &lt; 0.8 mind. 10 Buchen pro a (durchschnittlich alle
3 m) vorhanden</t>
  </si>
  <si>
    <t>Pro ha mind. 1 Trupp (2 - 5 a, durchschnittlich alle 100 m) oder Deckungsgrad mind. 3 % Mischung zielgerecht</t>
  </si>
  <si>
    <t>am Ständer der Steinschlagnetzes</t>
  </si>
  <si>
    <t>P2</t>
  </si>
  <si>
    <t>P3</t>
  </si>
  <si>
    <t>am Fels, 652.220/177.990</t>
  </si>
  <si>
    <t>am Fels, 652.284/178.035</t>
  </si>
  <si>
    <t>F1</t>
  </si>
  <si>
    <t>-</t>
  </si>
  <si>
    <t>am Fels, 652.146/177.969, Standort auf Felsköpfli 3m ob Punkt</t>
  </si>
  <si>
    <t>295g</t>
  </si>
  <si>
    <t>F2</t>
  </si>
  <si>
    <t>am Fels, 652.175/177.966</t>
  </si>
  <si>
    <t>270g</t>
  </si>
  <si>
    <t>180g</t>
  </si>
  <si>
    <t>F3</t>
  </si>
  <si>
    <t>auf Nösseli, 652.220/177.990</t>
  </si>
  <si>
    <t>Wie lange halten die Fichten?</t>
  </si>
  <si>
    <t>Himmelwärts: schlechte Benadelung -&gt; Trockenheit?</t>
  </si>
  <si>
    <t>Bestand vor Ausführung Verjüngungsschlitz</t>
  </si>
  <si>
    <t>&gt; wenig Aushieb in den letzten mindestens 40 Jahren.
&gt; Forstschutzarbeiten in den 70-er und 80-er Jahren</t>
  </si>
  <si>
    <t>&gt; sehr, sehr spärlich. Nur einzelne Keimlinge und sehr wenig An-/Aufwuchs.
&gt; das Problem der Keimlinge sind wohl die Sommertrockenheit, Licht und allenfalls das Wild</t>
  </si>
  <si>
    <t>Bingelkraut</t>
  </si>
  <si>
    <t>Leberblümchen</t>
  </si>
  <si>
    <t>Klebrige Salbei</t>
  </si>
  <si>
    <t>schlaffe Segge, Strauchwicke, Berg-</t>
  </si>
  <si>
    <t>segge, Frühlingsplatterbse, rundbl. Labkraut, Waldveil-</t>
  </si>
  <si>
    <t>chen, Vogelfusssegge, langblätt. Waldvöglein, Wald-</t>
  </si>
  <si>
    <t>erdbeere, Waldhabichtskraut</t>
  </si>
  <si>
    <t>7S Feuchter Waldmeister-Buchenwald (Buchenmischwälder der submontanen Stufe)</t>
  </si>
  <si>
    <t>Laubbäume  80 - 100 %
Bu  30 - 100 %
BAh, Es  Samenbäume -  70 %
Fi  0 -  10 %</t>
  </si>
  <si>
    <t>8a Typischer Waldhirsen-Buchenwald (Buchenwälder der untermontanen Stufe)</t>
  </si>
  <si>
    <t>Laubbäume 60 - 100 %
Bu 50 - 100 %
Ta Samenbäume - 40 %
Fi 0 - 30 %</t>
  </si>
  <si>
    <t>Bei Deckungsgrad &lt; 0.7 mind. 10 Buchen pro a (durchschnittlich alle 3 m) vorhanden</t>
  </si>
  <si>
    <t>8S Feuchter-Waldhirsen-Buchenwald (Buchenwälder der untermontanen Stufe)</t>
  </si>
  <si>
    <t>8* Waldhirsen-Buchenwald mit Rippenfarn (Buchenwälder der untermontanen Stufe)</t>
  </si>
  <si>
    <t>Ta 30 - 60 %
Laubbäume 40 - 70 %
Bu 30 - 70 %
Fi 0 - 30 %</t>
  </si>
  <si>
    <t>9a Typischer Lungenkraut-Buchenwald / Typischer Platterbsen-Buchenwald (Buchenmischwälder der submontanen Stufe)</t>
  </si>
  <si>
    <t>9W Wechselfeuchter Lungenkraut-Buchenwald (Buchenmischwälder der submontanen Stufe)</t>
  </si>
  <si>
    <t>Laubbäume 70 - 100 %
Bu 30 - 100 %
BAh Samenbäume - 70 %
Fi 0 - 10 %</t>
  </si>
  <si>
    <t>10a Lungenkraut-Buchenwald - mit Immenblatt / Platterbsen-Buchenwald - mit Immenblatt (Buchenmischwälder der submontanen Stufe)</t>
  </si>
  <si>
    <t>Laubbäume 70 - 100 %
Bu 50 - 100 %
Fi und Ta 0 - 10 %</t>
  </si>
  <si>
    <t>In Lücken vorhanden</t>
  </si>
  <si>
    <t>10w Wechseltrockener Lungenkraut-Buchenwald / Wechseltrockener Platterbsen-Buchenwald (Buchenmischwälder der submontanen Stufe)</t>
  </si>
  <si>
    <t>Laubbäume 70 - 100 %
Bu 50 - 100 %
BAh Samenbäume - 50 %
Fi und Ta 0 - 10 %</t>
  </si>
  <si>
    <t>11 Aronstab-Buchenwald (Buchenmischwälder der submontanen Stufe)</t>
  </si>
  <si>
    <t>12a Typischer Bingelkraut-Buchenwald / Typischer Zahnwurz-Buchenwald (Buchenwälder der untermontanen Stufe)</t>
  </si>
  <si>
    <t>12e Trockener Bingelkraut-Buchenwald / Trockener Zahnwurz-Buchenwald (Buchenwälder der untermontanen Stufe)</t>
  </si>
  <si>
    <t xml:space="preserve">Laubbäume 60 - 100 %
Bu 50 - 100 %
WFö, Eibe 0 - 40 %
Ta Samenbäume - 10 %
</t>
  </si>
  <si>
    <t>Bei Deckungsgrad &lt; 0.7 mind. 5 Buchen pro a (durchschnittlich alle 4.5 m) vorhanden</t>
  </si>
  <si>
    <t>12S Feuchter Bingelkraut-Buchenwald / Feuchter Zahnwurz-Buchenwald (Buchenwälder der untermontanen Stufe)</t>
  </si>
  <si>
    <t>12w  Wechselfeuchter Bingelkraut-Buchenwald / Wechselfeuchter Zahnwurz-Buchenwald (Buchenwälder der untermontanen Stufe)</t>
  </si>
  <si>
    <t>Laubbäume 60 - 100 %
Bu 50 - 100 %
WFö, Eibe 0 - 40 %
Ta Samenbäume - 10 %
BAh Samenbäume - 50 %</t>
  </si>
  <si>
    <t>12* Mesophiler insubrischer Kalkbuchenwald (Buchenwälder der untermontanen Stufe)</t>
  </si>
  <si>
    <t>Mind. ½  der Kronen gleichmässig geformt. Lotrechte Stämme mit guter Verankerung, nur vereinzelt starke Hänger</t>
  </si>
  <si>
    <t>Bei Deckungsgrad &lt; 0.7 mind. 5 Buchen pro a (durchschnittlich alle 4.5 m) In Lücken Linde, Ahorn vorhanden</t>
  </si>
  <si>
    <t>12*h Kalkbuchenwald der insubrischen Gebirge (Tannen-Buchenwälder der obermontanen Stufe)</t>
  </si>
  <si>
    <t>Laubbäume 50 - 90 %
Bu 30 - 80 %
BAh, Mb etc. 10 - 40 %
Ta, Lä 0 - 30 %</t>
  </si>
  <si>
    <t>Mind. ½ der Kronen gleichmässig geformt. Lotrechte Stämme mit guter Verankerung, nur vereinzelt starke Hänger</t>
  </si>
  <si>
    <t>Bei Deckungsgrad &lt; 0,6 mind. 5 Buchen/Tannen pro a (durch-schnittlich alle 4.5 m) vorhanden, in Lücken Ahorn vorhanden</t>
  </si>
  <si>
    <t>13a Typischer Linden-Buchenwald (Buchenwälder der untermontanen Stufe)</t>
  </si>
  <si>
    <t>Laubbäume 80 - 100 %
Bu 50 - 100 %
Li, BAh, Es 10 - 40 %
Ta 0 - 20 %
Fi 0 - 10 %</t>
  </si>
  <si>
    <t>Bei Deckungsgrad &lt; 0.7 mind. 5 Buchen pro a (durchschnittlich alle 4.5 m), in Lücken Linde, Ahorn vor-handen</t>
  </si>
  <si>
    <t>13e Trockener Linden-Buchenwald (Buchenwälder der untermontanen Stufe)</t>
  </si>
  <si>
    <t>13eh Trockener Alpendost-Buchenwald (Tannen-Buchenwälder der obermontanen Stufe)</t>
  </si>
  <si>
    <t>pro ha genügend entwicklungsfähige Bäume in mind. 2 verschiedenen Durchmesserklassen</t>
  </si>
  <si>
    <t>Bei Deckungsgrad &lt; 0,6 mindestens 5 Buchen/Tannen pro a (durch-schnittlich alle 4.5 m) vorhanden
In Lücken Ahorn vorhanden</t>
  </si>
  <si>
    <t>13h Typischer Alpendost-Buchenwald (Tannen-Buchenwälder der obermontanen Stufe)</t>
  </si>
  <si>
    <t>Laubbäume 50 - 90 %
Bu 30 - 60 %
Ah, Mb etc. 10 - 40 %
Ta 10 - 40 %
Fi 0 - 30 %</t>
  </si>
  <si>
    <t>14 Seggen-Buchenwald mit Weissegge (Buchenmischwälder der submontanen Stufe)</t>
  </si>
  <si>
    <t>14* Trockener insubrischer Kalkbuchenwald (Buchenwälder der untermontanen Stufe)</t>
  </si>
  <si>
    <t>Laubbäume 90 - 100 %
Bu 50 - 100 %
Li, Ah Samenbäume - 30 %
Ta 0 - 10 %</t>
  </si>
  <si>
    <t>15 Seggen-Buchenwald mit Bergsegge (Buchenmischwälder der submontanen Stufe)</t>
  </si>
  <si>
    <t>17 Eiben-Buchenwald/Steilhang-Buchenwald mit Reitgras (Buchenmischwälder der submontanen Stufe)</t>
  </si>
  <si>
    <t>18 Waldschwingel-Tannen-Buchenwald (Tannen-Buchenwälder der obermontanen Stufe)</t>
  </si>
  <si>
    <t>Bei Deckungsgrad &lt; 0,6 mindestens 10 Buchen/Tannen pro a (durch-schnittlich alle 3 m) vorhanden. In Lücken Bergahorn vorhanden</t>
  </si>
  <si>
    <t>18M Typischer Karbonat-Tannen-Buchenwald (Tannen-Buchenwälder der obermontanen Stufe)</t>
  </si>
  <si>
    <t>18v Buntreitgras-Tannen-Buchenwald mit Rostsegge (Tannen-Buchenwälder der obermontanen Stufe)</t>
  </si>
  <si>
    <t>Einzelbäume und Kleinkollektive</t>
  </si>
  <si>
    <t>Höchstens die Hälfte der Kronen stark einseitig
Keine Angabe für Schlankheitsgrad
Meistens lotrechte Stämme mit guter Verankerung, nur vereinzelt starke Hänger</t>
  </si>
  <si>
    <t>Auf mind. 1/10 der Fläche vorhan-den</t>
  </si>
  <si>
    <t>18w Typischer Buntreitgras-Tannen-Buchenwald (Tannen-Buchenwälder der obermontanen Stufe)</t>
  </si>
  <si>
    <t>pro ha Genügend entwicklungsfähige Bäume in mind. 2 verschiedenen Durchmesserklassen</t>
  </si>
  <si>
    <t>18* Karbonat-Tannen-Buchenwald mit Weissegge (Tannen-Buchenwälder der obermontanen Stufe)</t>
  </si>
  <si>
    <t>19 Typischer Waldsimsen-Tannen-Buchenwald (Tannen-Buchenwälder der obermontanen Stufe)</t>
  </si>
  <si>
    <t>19f Waldsimsen-Tannen-Buchenwald auf Pseudogley (Tannen-Buchenwälder der obermontanen Stufe)</t>
  </si>
  <si>
    <t>Bu 10 - 40 %
Ta 40 - 90 %
Fi 0 - 30 %</t>
  </si>
  <si>
    <t>Bei Deckungsgrad &lt; 0,6 mindestens 5 Buchen/Tannen pro a (durch- schnittlich alle 4.5 m) vorhanden</t>
  </si>
  <si>
    <t>19L Goldregen-Tannen-Buchenwald (Tannen-Buchenwälder der obermontanen Stufe)</t>
  </si>
  <si>
    <t>20 Hochstauden-Tannnen-Buchenwald (Tannen-Buchenwälder der obermontanen Stufe)</t>
  </si>
  <si>
    <t>20* Hochstauden-Buchenwald mit Ahorn und Tanne (Tannen-Buchenwälder der obermontanen Stufe)</t>
  </si>
  <si>
    <t>20E Waldgersten-Tannen-Buchenwald (Tannen-Buchenwälder der obermontanen Stufe)</t>
  </si>
  <si>
    <t>Bu 10 - 40 %
Ta 40 - 90 %
Fi 0 - 30 %
20E in der Ostschweiz: BAh, Es, BUl 10 - 50 %</t>
  </si>
  <si>
    <t>21 Ahorn-Buchenwald (Laubwälder der hochmontanen und subalpinen Stufe)</t>
  </si>
  <si>
    <t>BAh, Bu, Vb 50 - 100 %
Tanne 0 - 50 %
Fichte 0 - 30 %</t>
  </si>
  <si>
    <t>21* Grünerlen-Vogelbeerwald (Laubwälder der hochmontanen und subalpinen Stufe)</t>
  </si>
  <si>
    <t>Vb, GEr 70 - 90 %
BAh, Bu, Ta, Lä 10 - 30 %</t>
  </si>
  <si>
    <t>22 Hirschzungen-Ahronwald (Sonderwaldstandorte)</t>
  </si>
  <si>
    <t>Laubbäume 90 - 100%
Ah 50 - 100%
Li, Es, BUl 0 - 50%</t>
  </si>
  <si>
    <t>23 Mehlbeer-Ahornwald (Sonderwaldstandorte)</t>
  </si>
  <si>
    <t>Für diesen Standort wurden keine Anforderungen formuliert (Grund: siehe Text Waldbau Anhang 2B S. 204)</t>
  </si>
  <si>
    <t>24* Ulmen-Ahornwald (Sonderwaldstandorte)</t>
  </si>
  <si>
    <t>BAh, BUl, Es 90 - 100 %
Nadelbäume 0 - 10 %</t>
  </si>
  <si>
    <t>Vor Schuttbewegung geschützte Kleinstandorte vorhanden. Fläche mit starker Vegetationskonkurrenz
für Bergahorn &lt; 1/3</t>
  </si>
  <si>
    <t>25 Turinermeister-Lindenwald (Sonderwaldstandorte)</t>
  </si>
  <si>
    <t>Li, Ah, Es, Ki,
andere Laubbäume 90 - 100 %</t>
  </si>
  <si>
    <t>25B Insubrischer Turinermeister-Lindenwald (Sonderwaldstandorte)</t>
  </si>
  <si>
    <t>25* Ahorn-Lindenwald / Trockener Turinermeister-Lindenwald (Sonderwaldstandorte)</t>
  </si>
  <si>
    <t>26 Ahron-Eschenwald (Eschenwälder der sub- und untermontanen Stufe)</t>
  </si>
  <si>
    <t>Es, Ah, SEi, BUl, Ki 90 - 100 %
Nadelbäume 0 - 10 %</t>
  </si>
  <si>
    <t>26h Ahorn-Eschenwald, Höhenausbildung (Eschenwälder der obermontanen Stufe)</t>
  </si>
  <si>
    <t>BAh, Es, BUl, Vb, WEr 70 - 100 %
Ta 0 - 30 %
Fi 0 - 10 %</t>
  </si>
  <si>
    <t>27 Bach-Eschenwald (Eschenwälder der sub- und untermontanen Stufe)</t>
  </si>
  <si>
    <t>Es, SEr, BAh 90 - 100 %
Nadelbäume 0 - 10 %</t>
  </si>
  <si>
    <t>27h Bach-Eschenwald, Höhenausbildung (Eschenwälder der obermontanen Stufe)</t>
  </si>
  <si>
    <t>Es, WEr, BAh 80 - 100 %
Ta 0 - 20 %
Fi 0 - 5 %</t>
  </si>
  <si>
    <t>Fläche mit starker Vegetationskon- kurrenz für Esche &lt; 1/3</t>
  </si>
  <si>
    <t>27* Hochstauden-Weisserlen-Ahornwald (Laubwälder der hochmontanen und subalpinen Stufe)</t>
  </si>
  <si>
    <t>WEr, BAh, Vb 80 - 100 %
Ta 0 - 20 %
Fi 0 - 10 %
Region 4 unterhalb ca. 1400 m ü Meer: WEr, BAh, Vb, Es 80 - 100 %</t>
  </si>
  <si>
    <t>46 Typischer Heidelbeer-Tannen-Fichtenwald (Tannen-Fichtenwälder der hochmontanen Stufe)</t>
  </si>
  <si>
    <t>Alle 15 m (50 Stellen /ha) Moderholz oder erhöhte Kleinstandorte mit Vogelbeerwäldchen oder Mineral-erde vorhanden. Fläche mit starker Vegetationskonkurrenz &lt; ½</t>
  </si>
  <si>
    <t>Bei Deckungsgrad &lt; 0,6 mindestens 10 Tannen pro a (durchschnittlich alle 3 m), in Lücken Fichte und
Vogelbeere vorhanden</t>
  </si>
  <si>
    <t>46M Heidelbeer-Tannen-Fichtenwald auf Podsol (Tannen-Fichtenwälder der hochmontanen Stufe)</t>
  </si>
  <si>
    <t>46* Heidelbeer-Tannen-Fichtenwald mit Torfmoos (Tannen-Fichtenwälder der hochmontanen Stufe)</t>
  </si>
  <si>
    <t>47 Typischer Wollreitgras-Tannen-Fichtenwald (Tannen-Fichtenwälder der hochmontanen Stufe)</t>
  </si>
  <si>
    <t>47D Farnreicher Wollreitgras-Tannen-Fichtenwald (Tannen-Fichtenwälder der hochmontanen Stufe)</t>
  </si>
  <si>
    <t>47H Zypressenschlafmoos-Fichtenwald (Sonderwaldstandorte)</t>
  </si>
  <si>
    <t>Fi 50 - 100 %
Vb Samenbäume
Ta, Lä 0 - 50 %</t>
  </si>
  <si>
    <t>Kleinkollektive, allenfalls Einzelbäume</t>
  </si>
  <si>
    <t>Kronen mind. ½; Schlankheitsgrad 
&lt; 80; Meistens lotrechte Stämme mit guter Verankerung, nur vereinzelt starke Hänger</t>
  </si>
  <si>
    <t>47M Wollreitgras-Tannen-Fichtenwald mit Wachtelweizen (Tannen-Fichtenwälder der hochmontanen Stufe)</t>
  </si>
  <si>
    <t>Auf mind. 1/20 einer ha:
keine starke Besonnung
keine Überschirmung
keine starke Vegetationskonkurrenz</t>
  </si>
  <si>
    <t>47* Alpenrosen-Lärchen-Tannenwald (Nadelwälder der subalpinen Stufe)</t>
  </si>
  <si>
    <t>Einzelbäume und Rotten</t>
  </si>
  <si>
    <t>Alle 12 m (80 Stellen /ha) Moderholz oder erhöhte Kleinstandorte mit wenig Vegetationskonkurrenz
vorhanden</t>
  </si>
  <si>
    <t>48 Blockschutt-Tannen-Fichtenwald (Sonderwaldstandorte)</t>
  </si>
  <si>
    <t>Ta 10 - 90 %
Fi 10 - 90 %
Vb und BAh Samenbäume
In unteren Lagen: Bu Samenbäume</t>
  </si>
  <si>
    <t>Genügend entwicklungsfähige Bäume in mind. 2 vershiedenen Durchmesserklassen pro ha</t>
  </si>
  <si>
    <t>100g</t>
  </si>
  <si>
    <t>senkrecht</t>
  </si>
  <si>
    <t>Rotten oder Einzelbäume</t>
  </si>
  <si>
    <t>Kronen mind. 2/3; Schlankheitsgrad &lt; 80; Lotrechte Stämme mit guter Verankerung, nur vereinzelt starke Hänger</t>
  </si>
  <si>
    <t>Bei Deckungsgrad &lt; 0,6 mind. 5 Tannen pro a (durchschnittlich alle 4.5 m), in Lücken Fichte vorhanden</t>
  </si>
  <si>
    <t>49 Typischer Schachtelhalm-Tannen-Fichtenwald (Tannen-Fichtenwälder der hochmontanen Stufe)</t>
  </si>
  <si>
    <t>Meistens lotrechte Stämme mit guter Verankerung, nur vereinzelt starke Hänger</t>
  </si>
  <si>
    <t>49* Schachtelhalm-Tannen-Fichtenwald mit Rostsegg (Tannen-Fichtenwälder der hochmontanen Stufe)</t>
  </si>
  <si>
    <t>Hauptareal:
Ta 30 - 90 %
Fi 10 - 70 %
Vb Samenbäume</t>
  </si>
  <si>
    <t>50 Typischer Hochstauden-Tannen-Fichtenwald (Tannen-Fichtenwälder der hochmontanen Stufe)</t>
  </si>
  <si>
    <t>50P Hochstauden-Tannen-Fichtenwald mit Pestwurz (Tannen-Fichtenwälder der hochmontanen Stufe)</t>
  </si>
  <si>
    <t>Hauptareal:
Ta 30 - 90 %
Fi 10 - 70 %
BAh, Vb, GEr, WEr
Samenbäume - 30 %</t>
  </si>
  <si>
    <t>Bei Deckungsgrad &lt; 0,6 mindestens 5 Tannen pro a (durchschnittlich alle 4.5 m), in Lücken Fichte vorhanden</t>
  </si>
  <si>
    <t>50* Karbonat-Tannen-Fichtenwald mit Kahlem Alpendost (Tannen-Fichtenwälder der hochmontanen Stufe)</t>
  </si>
  <si>
    <t>Hauptareal:
Ta 30 - 90 %
Fi 10 - 70 %
Vb, BAh
Samenbäume - 30 %</t>
  </si>
  <si>
    <t>Brienzwiler, obere Rufiberg</t>
  </si>
  <si>
    <t>Flühmann/Willener/Biermann</t>
  </si>
  <si>
    <t>Steinschlag untermontan</t>
  </si>
  <si>
    <t>gleichförmiges Baumholz 3 Buche und Fichte</t>
  </si>
  <si>
    <t>51 Typischer Labkraut-Tannen-Fichtenwald (Tannen-Fichtenwälder der hochmontanen Stufe)</t>
  </si>
  <si>
    <t>51C Labkraut-Tannen-Fichtenwald mit Hasel (Tannen-Fichtenwälder der hochmontanen Stufe)</t>
  </si>
  <si>
    <t>52 Karbonat-Tannen-Fichtenwald mit Weissegge (Tannen-Fichtenwälder der hochmontanen Stufe)</t>
  </si>
  <si>
    <t>Hauptareal:
Ta 30 - 90 %
Fi 10 - 70 %
Lä, WFö 0 - 30 %
Vb, Mb Samenb. - 30 %</t>
  </si>
  <si>
    <t>53 Zwergbuchs-Fichtenwald (Nadelwälder der subalpinen Stufe)</t>
  </si>
  <si>
    <t>Rotten, allenfalls Einzelbäume</t>
  </si>
  <si>
    <t>53* Erika-Fichtenwald (Fichtendominierte Wälder der hochmontanen Stufe)</t>
  </si>
  <si>
    <t>Fi 20 - 90 %
Lä 0 - 50 %
WFö 10 - 70 %
Vb und Mb Samenbäume - 30 %</t>
  </si>
  <si>
    <t>Einzelbäume, Kleinkollektive, Rotten</t>
  </si>
  <si>
    <t>Auf mind. 1/20 einer ha:
keine starke Vegetationskonkurrenz
keine starke Besonnung
keine Überschirmung</t>
  </si>
  <si>
    <t>54 Typischer Perlgras-Fichtenwald (Fichtendominierte Wälder der hochmontanen Stufe)</t>
  </si>
  <si>
    <t>Fi 50 - 100 %
Lä 0 - 50 %
Vb Samenbäume</t>
  </si>
  <si>
    <t>Kleinkollektive allenfalls Einzelbäume</t>
  </si>
  <si>
    <t>Auf mind. ½ einer ha:
keine starke Vegetationskonkurrenz</t>
  </si>
  <si>
    <t>55 Ehrenpreis-Fichtenwald (Fichtendominierte Wälder der hochmontanen Stufe)</t>
  </si>
  <si>
    <t>55* Schneesimsen-Fichtenwald (Fichtendominierte Wälder der hochmontanen Stufe)</t>
  </si>
  <si>
    <t>Fi 50 - 100 %
Lä oder WFö 0 - 50 %
Vb Samenbäume - 30 %</t>
  </si>
  <si>
    <t>Kleinkollektive und Einzelbäume, auch Rotten</t>
  </si>
  <si>
    <t>56 Moorrand-Fichtenwald (Sonderwaldstandorte)</t>
  </si>
  <si>
    <t>Für diesen Standort wurden keine Anforderungen formuliert (Grund: siehe Text Waldbau Anhang 2B S. 218)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</si>
</sst>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9" formatCode="#,##0.0"/>
    <numFmt numFmtId="190" formatCode="0.0"/>
    <numFmt numFmtId="212" formatCode="_ [$€-2]\ * #,##0.00_ ;_ [$€-2]\ * \-#,##0.00_ ;_ [$€-2]\ * &quot;-&quot;??_ "/>
  </numFmts>
  <fonts count="40" x14ac:knownFonts="1">
    <font>
      <sz val="10"/>
      <name val="Arial"/>
    </font>
    <font>
      <sz val="10"/>
      <name val="Arial"/>
    </font>
    <font>
      <b/>
      <sz val="10"/>
      <color indexed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name val="Symbol"/>
      <family val="1"/>
      <charset val="2"/>
    </font>
    <font>
      <b/>
      <sz val="8"/>
      <name val="Arial"/>
      <family val="2"/>
    </font>
    <font>
      <sz val="6"/>
      <name val="Arial"/>
      <family val="2"/>
    </font>
    <font>
      <b/>
      <sz val="10"/>
      <name val="Palatino Linotype"/>
      <family val="1"/>
    </font>
    <font>
      <b/>
      <sz val="10"/>
      <name val="Arial"/>
      <family val="2"/>
    </font>
    <font>
      <sz val="9.1999999999999993"/>
      <name val="Arial"/>
      <family val="2"/>
    </font>
    <font>
      <sz val="9.5"/>
      <name val="Arial"/>
      <family val="2"/>
    </font>
    <font>
      <sz val="8"/>
      <name val="Tahoma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8"/>
      <color indexed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b/>
      <sz val="9"/>
      <color indexed="10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sz val="11"/>
      <color indexed="10"/>
      <name val="Arial"/>
      <family val="2"/>
    </font>
    <font>
      <vertAlign val="superscript"/>
      <sz val="10"/>
      <color indexed="10"/>
      <name val="Arial"/>
      <family val="2"/>
    </font>
    <font>
      <sz val="9"/>
      <color indexed="12"/>
      <name val="Arial"/>
      <family val="2"/>
    </font>
    <font>
      <b/>
      <sz val="8"/>
      <color indexed="12"/>
      <name val="Arial"/>
      <family val="2"/>
    </font>
    <font>
      <sz val="10"/>
      <color indexed="12"/>
      <name val="Arial"/>
      <family val="2"/>
    </font>
    <font>
      <sz val="7"/>
      <color indexed="10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lightVertical"/>
    </fill>
    <fill>
      <patternFill patternType="solid">
        <fgColor indexed="51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21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9" fillId="0" borderId="0"/>
  </cellStyleXfs>
  <cellXfs count="558">
    <xf numFmtId="0" fontId="0" fillId="0" borderId="0" xfId="0"/>
    <xf numFmtId="0" fontId="5" fillId="0" borderId="1" xfId="0" applyFont="1" applyBorder="1" applyAlignment="1"/>
    <xf numFmtId="0" fontId="0" fillId="0" borderId="1" xfId="0" applyBorder="1" applyAlignment="1"/>
    <xf numFmtId="0" fontId="6" fillId="0" borderId="0" xfId="0" applyFont="1" applyBorder="1" applyAlignment="1"/>
    <xf numFmtId="0" fontId="0" fillId="0" borderId="0" xfId="0" applyAlignment="1"/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0" xfId="0" applyAlignment="1">
      <alignment vertical="center"/>
    </xf>
    <xf numFmtId="0" fontId="5" fillId="0" borderId="0" xfId="0" applyFont="1" applyBorder="1" applyProtection="1"/>
    <xf numFmtId="0" fontId="0" fillId="0" borderId="0" xfId="0" applyProtection="1"/>
    <xf numFmtId="0" fontId="6" fillId="0" borderId="2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 vertical="center"/>
    </xf>
    <xf numFmtId="0" fontId="7" fillId="0" borderId="8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0" xfId="0" applyAlignment="1" applyProtection="1"/>
    <xf numFmtId="0" fontId="0" fillId="0" borderId="0" xfId="0" applyBorder="1" applyProtection="1"/>
    <xf numFmtId="0" fontId="0" fillId="0" borderId="0" xfId="0" applyBorder="1" applyAlignment="1" applyProtection="1"/>
    <xf numFmtId="0" fontId="0" fillId="0" borderId="7" xfId="0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0" fontId="0" fillId="0" borderId="5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0" fillId="0" borderId="11" xfId="0" applyBorder="1" applyProtection="1"/>
    <xf numFmtId="0" fontId="0" fillId="0" borderId="11" xfId="0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13" xfId="0" applyBorder="1" applyProtection="1"/>
    <xf numFmtId="0" fontId="4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4" fillId="0" borderId="14" xfId="0" applyFont="1" applyBorder="1" applyAlignment="1" applyProtection="1">
      <alignment horizontal="center" vertical="center" textRotation="90"/>
    </xf>
    <xf numFmtId="0" fontId="15" fillId="0" borderId="0" xfId="0" applyFont="1" applyBorder="1" applyAlignment="1" applyProtection="1">
      <alignment horizontal="left" vertical="center"/>
    </xf>
    <xf numFmtId="0" fontId="0" fillId="0" borderId="15" xfId="0" applyBorder="1" applyAlignment="1" applyProtection="1">
      <alignment vertical="center"/>
    </xf>
    <xf numFmtId="0" fontId="1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16" fillId="0" borderId="14" xfId="0" applyFont="1" applyBorder="1" applyAlignment="1" applyProtection="1">
      <alignment vertical="center"/>
    </xf>
    <xf numFmtId="0" fontId="0" fillId="0" borderId="15" xfId="0" applyBorder="1" applyAlignment="1" applyProtection="1"/>
    <xf numFmtId="0" fontId="0" fillId="0" borderId="14" xfId="0" applyBorder="1" applyAlignment="1" applyProtection="1"/>
    <xf numFmtId="0" fontId="0" fillId="0" borderId="14" xfId="0" applyBorder="1" applyAlignment="1" applyProtection="1">
      <alignment vertical="center"/>
    </xf>
    <xf numFmtId="0" fontId="0" fillId="0" borderId="14" xfId="0" applyBorder="1" applyAlignment="1" applyProtection="1">
      <alignment horizontal="left" vertical="center"/>
    </xf>
    <xf numFmtId="0" fontId="0" fillId="0" borderId="15" xfId="0" applyBorder="1" applyAlignment="1" applyProtection="1">
      <alignment horizontal="left" vertical="center"/>
    </xf>
    <xf numFmtId="0" fontId="0" fillId="0" borderId="15" xfId="0" applyBorder="1" applyProtection="1"/>
    <xf numFmtId="0" fontId="5" fillId="0" borderId="14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right" vertical="center"/>
    </xf>
    <xf numFmtId="0" fontId="5" fillId="0" borderId="7" xfId="0" applyFont="1" applyBorder="1" applyAlignment="1" applyProtection="1">
      <alignment vertical="center"/>
    </xf>
    <xf numFmtId="0" fontId="0" fillId="0" borderId="7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vertical="center"/>
    </xf>
    <xf numFmtId="0" fontId="7" fillId="0" borderId="17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4" fontId="4" fillId="0" borderId="17" xfId="0" applyNumberFormat="1" applyFont="1" applyBorder="1" applyAlignment="1" applyProtection="1">
      <alignment horizontal="center" vertical="center"/>
    </xf>
    <xf numFmtId="4" fontId="4" fillId="0" borderId="17" xfId="0" applyNumberFormat="1" applyFont="1" applyBorder="1" applyAlignment="1" applyProtection="1">
      <alignment vertical="center"/>
    </xf>
    <xf numFmtId="0" fontId="0" fillId="0" borderId="5" xfId="0" applyBorder="1" applyAlignment="1" applyProtection="1">
      <alignment horizontal="left" vertical="center" wrapText="1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5" fillId="0" borderId="11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horizontal="right" vertical="center"/>
    </xf>
    <xf numFmtId="0" fontId="0" fillId="0" borderId="19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Border="1" applyAlignment="1" applyProtection="1">
      <alignment horizontal="left" vertical="center"/>
    </xf>
    <xf numFmtId="0" fontId="0" fillId="0" borderId="22" xfId="0" applyBorder="1" applyAlignment="1" applyProtection="1">
      <alignment horizontal="left" vertical="center"/>
    </xf>
    <xf numFmtId="0" fontId="0" fillId="0" borderId="23" xfId="0" applyBorder="1" applyAlignment="1" applyProtection="1">
      <alignment horizontal="left" vertical="center"/>
    </xf>
    <xf numFmtId="0" fontId="0" fillId="0" borderId="24" xfId="0" applyBorder="1" applyAlignment="1" applyProtection="1">
      <alignment horizontal="left" vertical="center"/>
    </xf>
    <xf numFmtId="0" fontId="5" fillId="0" borderId="16" xfId="0" applyFont="1" applyBorder="1" applyAlignment="1" applyProtection="1">
      <alignment vertical="center"/>
    </xf>
    <xf numFmtId="0" fontId="5" fillId="0" borderId="25" xfId="0" applyFont="1" applyBorder="1" applyAlignment="1" applyProtection="1">
      <alignment vertical="center"/>
    </xf>
    <xf numFmtId="0" fontId="5" fillId="0" borderId="26" xfId="0" applyFont="1" applyBorder="1" applyAlignment="1" applyProtection="1">
      <alignment vertical="center"/>
    </xf>
    <xf numFmtId="0" fontId="5" fillId="0" borderId="11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vertical="center"/>
    </xf>
    <xf numFmtId="0" fontId="5" fillId="0" borderId="25" xfId="0" applyFont="1" applyBorder="1" applyAlignment="1" applyProtection="1">
      <alignment horizontal="left" vertical="center"/>
    </xf>
    <xf numFmtId="0" fontId="5" fillId="0" borderId="27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right"/>
    </xf>
    <xf numFmtId="0" fontId="5" fillId="0" borderId="1" xfId="0" applyFont="1" applyBorder="1"/>
    <xf numFmtId="0" fontId="0" fillId="0" borderId="1" xfId="0" applyBorder="1"/>
    <xf numFmtId="0" fontId="0" fillId="0" borderId="0" xfId="0" applyBorder="1"/>
    <xf numFmtId="0" fontId="0" fillId="0" borderId="8" xfId="0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5" xfId="0" applyBorder="1"/>
    <xf numFmtId="0" fontId="7" fillId="0" borderId="28" xfId="0" applyFont="1" applyBorder="1" applyAlignment="1">
      <alignment horizont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/>
    </xf>
    <xf numFmtId="0" fontId="7" fillId="0" borderId="29" xfId="0" applyFont="1" applyBorder="1" applyAlignment="1">
      <alignment horizontal="center" wrapText="1"/>
    </xf>
    <xf numFmtId="0" fontId="14" fillId="0" borderId="30" xfId="0" applyFont="1" applyBorder="1" applyAlignment="1"/>
    <xf numFmtId="0" fontId="7" fillId="0" borderId="29" xfId="0" applyFont="1" applyBorder="1"/>
    <xf numFmtId="0" fontId="7" fillId="0" borderId="29" xfId="0" applyFont="1" applyBorder="1" applyAlignment="1">
      <alignment vertical="top"/>
    </xf>
    <xf numFmtId="0" fontId="7" fillId="0" borderId="29" xfId="0" applyFont="1" applyBorder="1" applyAlignment="1"/>
    <xf numFmtId="0" fontId="11" fillId="0" borderId="29" xfId="0" applyFont="1" applyBorder="1" applyAlignment="1">
      <alignment horizontal="left" vertical="center"/>
    </xf>
    <xf numFmtId="0" fontId="4" fillId="0" borderId="31" xfId="0" applyFont="1" applyBorder="1" applyAlignment="1" applyProtection="1">
      <alignment vertical="center"/>
    </xf>
    <xf numFmtId="0" fontId="4" fillId="0" borderId="32" xfId="0" applyFont="1" applyBorder="1" applyAlignment="1" applyProtection="1">
      <alignment vertical="center"/>
    </xf>
    <xf numFmtId="0" fontId="10" fillId="0" borderId="14" xfId="0" applyFont="1" applyBorder="1" applyAlignment="1" applyProtection="1">
      <alignment horizontal="left" vertical="center"/>
    </xf>
    <xf numFmtId="0" fontId="3" fillId="0" borderId="29" xfId="0" applyFont="1" applyBorder="1" applyAlignment="1"/>
    <xf numFmtId="0" fontId="4" fillId="0" borderId="29" xfId="0" applyFont="1" applyBorder="1" applyAlignment="1"/>
    <xf numFmtId="0" fontId="4" fillId="0" borderId="30" xfId="0" applyFont="1" applyBorder="1" applyAlignment="1"/>
    <xf numFmtId="0" fontId="0" fillId="0" borderId="3" xfId="0" applyBorder="1" applyAlignment="1">
      <alignment vertical="center"/>
    </xf>
    <xf numFmtId="0" fontId="5" fillId="0" borderId="30" xfId="0" applyFont="1" applyBorder="1" applyAlignment="1">
      <alignment vertical="center"/>
    </xf>
    <xf numFmtId="0" fontId="7" fillId="0" borderId="14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29" xfId="0" applyFont="1" applyBorder="1" applyAlignment="1">
      <alignment horizontal="left" vertical="center" textRotation="90" wrapText="1"/>
    </xf>
    <xf numFmtId="0" fontId="7" fillId="2" borderId="33" xfId="0" applyFont="1" applyFill="1" applyBorder="1" applyAlignment="1">
      <alignment horizontal="center" wrapText="1"/>
    </xf>
    <xf numFmtId="0" fontId="7" fillId="2" borderId="34" xfId="0" applyFont="1" applyFill="1" applyBorder="1" applyAlignment="1">
      <alignment horizontal="centerContinuous"/>
    </xf>
    <xf numFmtId="0" fontId="0" fillId="2" borderId="35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3" borderId="35" xfId="0" applyFill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7" fillId="0" borderId="37" xfId="0" applyFont="1" applyBorder="1" applyAlignment="1">
      <alignment horizontal="centerContinuous"/>
    </xf>
    <xf numFmtId="0" fontId="0" fillId="0" borderId="7" xfId="0" applyBorder="1"/>
    <xf numFmtId="0" fontId="7" fillId="0" borderId="5" xfId="0" applyFont="1" applyBorder="1" applyAlignment="1">
      <alignment horizontal="right"/>
    </xf>
    <xf numFmtId="0" fontId="7" fillId="0" borderId="5" xfId="0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18" fillId="0" borderId="14" xfId="0" applyFont="1" applyBorder="1"/>
    <xf numFmtId="0" fontId="4" fillId="0" borderId="7" xfId="0" applyFont="1" applyBorder="1" applyAlignment="1">
      <alignment horizontal="right" vertical="center"/>
    </xf>
    <xf numFmtId="0" fontId="14" fillId="0" borderId="29" xfId="0" applyFont="1" applyBorder="1" applyAlignment="1">
      <alignment horizontal="left" wrapText="1"/>
    </xf>
    <xf numFmtId="0" fontId="14" fillId="0" borderId="30" xfId="0" applyFont="1" applyBorder="1" applyAlignment="1" applyProtection="1">
      <alignment vertical="center"/>
    </xf>
    <xf numFmtId="0" fontId="14" fillId="0" borderId="29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horizontal="left" vertical="center"/>
    </xf>
    <xf numFmtId="0" fontId="14" fillId="0" borderId="2" xfId="0" applyFont="1" applyBorder="1" applyAlignment="1"/>
    <xf numFmtId="0" fontId="6" fillId="0" borderId="7" xfId="0" applyFont="1" applyBorder="1" applyAlignment="1" applyProtection="1">
      <alignment vertical="center"/>
      <protection locked="0"/>
    </xf>
    <xf numFmtId="0" fontId="4" fillId="0" borderId="1" xfId="0" applyFont="1" applyBorder="1" applyAlignment="1"/>
    <xf numFmtId="0" fontId="5" fillId="0" borderId="25" xfId="0" applyFont="1" applyBorder="1" applyProtection="1"/>
    <xf numFmtId="0" fontId="5" fillId="0" borderId="26" xfId="0" applyFont="1" applyBorder="1" applyProtection="1"/>
    <xf numFmtId="0" fontId="5" fillId="0" borderId="26" xfId="0" applyFont="1" applyBorder="1" applyAlignment="1" applyProtection="1"/>
    <xf numFmtId="0" fontId="5" fillId="0" borderId="38" xfId="0" applyFont="1" applyBorder="1" applyProtection="1"/>
    <xf numFmtId="0" fontId="5" fillId="0" borderId="39" xfId="0" applyFont="1" applyBorder="1" applyProtection="1"/>
    <xf numFmtId="0" fontId="5" fillId="0" borderId="39" xfId="0" applyFont="1" applyBorder="1" applyAlignment="1" applyProtection="1">
      <alignment horizontal="center"/>
    </xf>
    <xf numFmtId="14" fontId="7" fillId="0" borderId="40" xfId="0" applyNumberFormat="1" applyFont="1" applyBorder="1" applyAlignment="1" applyProtection="1">
      <alignment horizontal="left" vertical="center"/>
    </xf>
    <xf numFmtId="0" fontId="5" fillId="0" borderId="41" xfId="0" applyFont="1" applyBorder="1" applyAlignment="1" applyProtection="1">
      <alignment horizontal="left" vertical="center"/>
    </xf>
    <xf numFmtId="0" fontId="5" fillId="0" borderId="41" xfId="0" applyFont="1" applyBorder="1" applyAlignment="1" applyProtection="1">
      <alignment vertical="center"/>
    </xf>
    <xf numFmtId="0" fontId="3" fillId="0" borderId="42" xfId="0" applyFont="1" applyBorder="1" applyAlignment="1" applyProtection="1">
      <alignment horizontal="left" vertical="center"/>
    </xf>
    <xf numFmtId="0" fontId="5" fillId="0" borderId="43" xfId="0" applyFont="1" applyBorder="1" applyAlignment="1" applyProtection="1"/>
    <xf numFmtId="0" fontId="5" fillId="0" borderId="44" xfId="0" applyFont="1" applyBorder="1" applyAlignment="1" applyProtection="1">
      <alignment vertical="center"/>
    </xf>
    <xf numFmtId="0" fontId="6" fillId="0" borderId="45" xfId="0" applyFont="1" applyBorder="1" applyAlignment="1" applyProtection="1">
      <alignment vertical="center"/>
    </xf>
    <xf numFmtId="14" fontId="6" fillId="0" borderId="45" xfId="0" applyNumberFormat="1" applyFont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/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6" fillId="0" borderId="3" xfId="0" applyFont="1" applyBorder="1" applyAlignment="1" applyProtection="1">
      <alignment horizontal="center" vertical="center"/>
    </xf>
    <xf numFmtId="14" fontId="6" fillId="0" borderId="3" xfId="0" applyNumberFormat="1" applyFont="1" applyBorder="1" applyAlignment="1" applyProtection="1">
      <alignment vertical="center"/>
    </xf>
    <xf numFmtId="0" fontId="19" fillId="0" borderId="24" xfId="0" applyFont="1" applyBorder="1" applyAlignment="1" applyProtection="1">
      <alignment horizontal="center" vertical="center"/>
      <protection locked="0"/>
    </xf>
    <xf numFmtId="0" fontId="19" fillId="0" borderId="46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vertical="center"/>
      <protection locked="0"/>
    </xf>
    <xf numFmtId="0" fontId="19" fillId="0" borderId="45" xfId="0" applyFont="1" applyBorder="1" applyAlignment="1" applyProtection="1">
      <alignment vertical="center"/>
      <protection locked="0"/>
    </xf>
    <xf numFmtId="0" fontId="19" fillId="0" borderId="7" xfId="0" applyNumberFormat="1" applyFont="1" applyBorder="1" applyAlignment="1" applyProtection="1">
      <alignment horizontal="left" vertical="center"/>
      <protection locked="0"/>
    </xf>
    <xf numFmtId="14" fontId="21" fillId="0" borderId="45" xfId="0" applyNumberFormat="1" applyFont="1" applyBorder="1" applyAlignment="1" applyProtection="1">
      <alignment vertical="center"/>
      <protection locked="0"/>
    </xf>
    <xf numFmtId="0" fontId="20" fillId="0" borderId="7" xfId="0" applyFont="1" applyBorder="1" applyAlignment="1" applyProtection="1">
      <alignment vertical="center"/>
      <protection locked="0"/>
    </xf>
    <xf numFmtId="0" fontId="20" fillId="0" borderId="8" xfId="0" applyFont="1" applyBorder="1" applyAlignment="1" applyProtection="1">
      <alignment vertical="center"/>
      <protection locked="0"/>
    </xf>
    <xf numFmtId="0" fontId="23" fillId="0" borderId="1" xfId="0" applyFont="1" applyBorder="1" applyAlignment="1">
      <alignment vertical="center"/>
    </xf>
    <xf numFmtId="0" fontId="27" fillId="0" borderId="39" xfId="0" applyFont="1" applyBorder="1" applyAlignment="1" applyProtection="1">
      <alignment horizontal="left"/>
    </xf>
    <xf numFmtId="0" fontId="2" fillId="0" borderId="47" xfId="0" applyNumberFormat="1" applyFont="1" applyBorder="1" applyAlignment="1" applyProtection="1">
      <alignment horizontal="left" vertical="center"/>
    </xf>
    <xf numFmtId="0" fontId="19" fillId="0" borderId="48" xfId="0" applyFont="1" applyBorder="1" applyAlignment="1" applyProtection="1">
      <alignment horizontal="left" vertical="center"/>
      <protection locked="0"/>
    </xf>
    <xf numFmtId="0" fontId="19" fillId="0" borderId="49" xfId="0" applyFont="1" applyBorder="1" applyAlignment="1" applyProtection="1">
      <alignment horizontal="center" vertical="center"/>
      <protection locked="0"/>
    </xf>
    <xf numFmtId="0" fontId="19" fillId="0" borderId="50" xfId="0" applyFont="1" applyBorder="1" applyAlignment="1" applyProtection="1">
      <alignment horizontal="left" vertical="center"/>
      <protection locked="0"/>
    </xf>
    <xf numFmtId="0" fontId="19" fillId="0" borderId="51" xfId="0" applyFont="1" applyBorder="1" applyAlignment="1" applyProtection="1">
      <alignment horizontal="left" vertical="center"/>
      <protection locked="0"/>
    </xf>
    <xf numFmtId="14" fontId="19" fillId="0" borderId="7" xfId="0" applyNumberFormat="1" applyFont="1" applyBorder="1" applyAlignment="1" applyProtection="1">
      <alignment vertical="center"/>
    </xf>
    <xf numFmtId="0" fontId="19" fillId="0" borderId="7" xfId="0" applyFont="1" applyBorder="1" applyAlignment="1" applyProtection="1">
      <alignment vertical="center"/>
    </xf>
    <xf numFmtId="0" fontId="19" fillId="0" borderId="7" xfId="0" applyFont="1" applyBorder="1" applyAlignment="1" applyProtection="1">
      <alignment horizontal="left" vertical="center"/>
    </xf>
    <xf numFmtId="0" fontId="19" fillId="0" borderId="7" xfId="0" applyFont="1" applyBorder="1" applyAlignment="1" applyProtection="1">
      <alignment horizontal="center" vertical="center"/>
    </xf>
    <xf numFmtId="179" fontId="19" fillId="0" borderId="7" xfId="0" applyNumberFormat="1" applyFont="1" applyBorder="1" applyAlignment="1" applyProtection="1">
      <alignment horizontal="center" vertical="center"/>
    </xf>
    <xf numFmtId="14" fontId="19" fillId="0" borderId="7" xfId="0" applyNumberFormat="1" applyFont="1" applyBorder="1" applyAlignment="1" applyProtection="1">
      <alignment horizontal="left" vertical="center"/>
    </xf>
    <xf numFmtId="0" fontId="19" fillId="0" borderId="8" xfId="0" applyFont="1" applyBorder="1" applyAlignment="1" applyProtection="1">
      <alignment vertical="center"/>
    </xf>
    <xf numFmtId="0" fontId="19" fillId="0" borderId="52" xfId="0" applyFont="1" applyBorder="1" applyAlignment="1" applyProtection="1">
      <alignment horizontal="center" vertical="center"/>
      <protection locked="0"/>
    </xf>
    <xf numFmtId="4" fontId="19" fillId="0" borderId="49" xfId="0" applyNumberFormat="1" applyFont="1" applyBorder="1" applyAlignment="1" applyProtection="1">
      <alignment horizontal="center" vertical="center"/>
      <protection locked="0"/>
    </xf>
    <xf numFmtId="4" fontId="19" fillId="0" borderId="53" xfId="0" applyNumberFormat="1" applyFont="1" applyBorder="1" applyAlignment="1" applyProtection="1">
      <alignment horizontal="center" vertical="center"/>
      <protection locked="0"/>
    </xf>
    <xf numFmtId="3" fontId="19" fillId="0" borderId="54" xfId="0" applyNumberFormat="1" applyFont="1" applyBorder="1" applyAlignment="1" applyProtection="1">
      <alignment horizontal="center" vertical="center"/>
    </xf>
    <xf numFmtId="0" fontId="19" fillId="0" borderId="55" xfId="0" applyFont="1" applyBorder="1" applyAlignment="1" applyProtection="1">
      <alignment horizontal="center" vertical="center"/>
      <protection locked="0"/>
    </xf>
    <xf numFmtId="4" fontId="19" fillId="0" borderId="55" xfId="0" applyNumberFormat="1" applyFont="1" applyBorder="1" applyAlignment="1" applyProtection="1">
      <alignment horizontal="center" vertical="center"/>
      <protection locked="0"/>
    </xf>
    <xf numFmtId="3" fontId="19" fillId="0" borderId="56" xfId="0" applyNumberFormat="1" applyFont="1" applyBorder="1" applyAlignment="1" applyProtection="1">
      <alignment horizontal="center" vertical="center"/>
    </xf>
    <xf numFmtId="0" fontId="19" fillId="0" borderId="57" xfId="0" applyFont="1" applyBorder="1" applyAlignment="1" applyProtection="1">
      <alignment horizontal="center" vertical="center"/>
      <protection locked="0"/>
    </xf>
    <xf numFmtId="4" fontId="19" fillId="0" borderId="57" xfId="0" applyNumberFormat="1" applyFont="1" applyBorder="1" applyAlignment="1" applyProtection="1">
      <alignment horizontal="center" vertical="center"/>
      <protection locked="0"/>
    </xf>
    <xf numFmtId="3" fontId="19" fillId="0" borderId="58" xfId="0" applyNumberFormat="1" applyFont="1" applyBorder="1" applyAlignment="1" applyProtection="1">
      <alignment horizontal="center" vertical="center"/>
    </xf>
    <xf numFmtId="3" fontId="28" fillId="0" borderId="59" xfId="0" applyNumberFormat="1" applyFont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vertical="center"/>
    </xf>
    <xf numFmtId="0" fontId="20" fillId="0" borderId="22" xfId="0" applyFont="1" applyBorder="1" applyAlignment="1" applyProtection="1">
      <alignment horizontal="left" vertical="center"/>
    </xf>
    <xf numFmtId="0" fontId="19" fillId="0" borderId="20" xfId="0" applyFont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0" fontId="19" fillId="0" borderId="60" xfId="0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vertical="center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19" fillId="0" borderId="21" xfId="0" applyFont="1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0" fontId="19" fillId="0" borderId="23" xfId="0" applyFont="1" applyBorder="1" applyAlignment="1" applyProtection="1">
      <alignment vertical="center"/>
      <protection locked="0"/>
    </xf>
    <xf numFmtId="0" fontId="20" fillId="0" borderId="7" xfId="0" applyFont="1" applyBorder="1" applyAlignment="1"/>
    <xf numFmtId="0" fontId="20" fillId="0" borderId="45" xfId="0" applyFont="1" applyBorder="1" applyAlignment="1">
      <alignment vertical="center"/>
    </xf>
    <xf numFmtId="14" fontId="20" fillId="0" borderId="7" xfId="0" applyNumberFormat="1" applyFont="1" applyBorder="1" applyAlignment="1">
      <alignment horizontal="left" vertical="center"/>
    </xf>
    <xf numFmtId="0" fontId="20" fillId="0" borderId="8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0" fillId="0" borderId="7" xfId="0" applyFont="1" applyBorder="1"/>
    <xf numFmtId="0" fontId="6" fillId="0" borderId="0" xfId="0" applyFont="1" applyBorder="1" applyAlignment="1" applyProtection="1">
      <alignment horizontal="right"/>
    </xf>
    <xf numFmtId="0" fontId="6" fillId="0" borderId="61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/>
    </xf>
    <xf numFmtId="0" fontId="0" fillId="0" borderId="62" xfId="0" applyBorder="1" applyAlignment="1" applyProtection="1">
      <alignment horizontal="center" vertical="top" wrapText="1"/>
    </xf>
    <xf numFmtId="0" fontId="0" fillId="0" borderId="17" xfId="0" applyBorder="1" applyAlignment="1" applyProtection="1">
      <alignment horizontal="center" vertical="top" wrapText="1"/>
    </xf>
    <xf numFmtId="0" fontId="0" fillId="0" borderId="3" xfId="0" applyBorder="1" applyAlignment="1" applyProtection="1">
      <alignment horizontal="center" vertical="top" wrapText="1"/>
    </xf>
    <xf numFmtId="0" fontId="19" fillId="0" borderId="53" xfId="0" applyFont="1" applyBorder="1" applyAlignment="1" applyProtection="1">
      <alignment horizontal="center" vertical="center"/>
      <protection locked="0"/>
    </xf>
    <xf numFmtId="0" fontId="19" fillId="0" borderId="63" xfId="0" applyFont="1" applyBorder="1" applyAlignment="1" applyProtection="1">
      <alignment horizontal="center" vertical="center"/>
      <protection locked="0"/>
    </xf>
    <xf numFmtId="0" fontId="19" fillId="0" borderId="36" xfId="0" applyFont="1" applyBorder="1" applyAlignment="1" applyProtection="1">
      <alignment horizontal="center" vertical="center"/>
      <protection locked="0"/>
    </xf>
    <xf numFmtId="0" fontId="19" fillId="0" borderId="64" xfId="0" applyFont="1" applyBorder="1" applyAlignment="1" applyProtection="1">
      <alignment horizontal="center" vertical="center"/>
      <protection locked="0"/>
    </xf>
    <xf numFmtId="0" fontId="19" fillId="0" borderId="65" xfId="0" applyFont="1" applyBorder="1" applyAlignment="1" applyProtection="1">
      <alignment horizontal="center" vertical="center"/>
      <protection locked="0"/>
    </xf>
    <xf numFmtId="0" fontId="29" fillId="0" borderId="0" xfId="3" applyAlignment="1">
      <alignment horizontal="left" vertical="top"/>
    </xf>
    <xf numFmtId="0" fontId="14" fillId="0" borderId="0" xfId="3" applyFont="1" applyAlignment="1">
      <alignment vertical="top" wrapText="1"/>
    </xf>
    <xf numFmtId="0" fontId="29" fillId="0" borderId="0" xfId="3"/>
    <xf numFmtId="0" fontId="29" fillId="0" borderId="0" xfId="3" applyAlignment="1">
      <alignment vertical="top"/>
    </xf>
    <xf numFmtId="0" fontId="8" fillId="0" borderId="0" xfId="3" applyFont="1" applyAlignment="1">
      <alignment horizontal="left" vertical="top" wrapText="1"/>
    </xf>
    <xf numFmtId="0" fontId="22" fillId="0" borderId="0" xfId="3" applyFont="1" applyAlignment="1">
      <alignment wrapText="1"/>
    </xf>
    <xf numFmtId="0" fontId="30" fillId="0" borderId="0" xfId="3" applyFont="1" applyAlignment="1">
      <alignment vertical="top" wrapText="1"/>
    </xf>
    <xf numFmtId="0" fontId="31" fillId="0" borderId="0" xfId="3" applyFont="1"/>
    <xf numFmtId="0" fontId="22" fillId="0" borderId="0" xfId="3" applyFont="1"/>
    <xf numFmtId="0" fontId="22" fillId="0" borderId="0" xfId="3" applyFont="1" applyFill="1" applyBorder="1" applyAlignment="1">
      <alignment wrapText="1"/>
    </xf>
    <xf numFmtId="0" fontId="24" fillId="0" borderId="0" xfId="3" quotePrefix="1" applyFont="1" applyAlignment="1">
      <alignment wrapText="1"/>
    </xf>
    <xf numFmtId="0" fontId="24" fillId="0" borderId="0" xfId="3" applyFont="1"/>
    <xf numFmtId="0" fontId="24" fillId="0" borderId="0" xfId="3" applyFont="1" applyAlignment="1">
      <alignment wrapText="1"/>
    </xf>
    <xf numFmtId="0" fontId="24" fillId="0" borderId="0" xfId="3" quotePrefix="1" applyFont="1" applyFill="1" applyBorder="1" applyAlignment="1">
      <alignment wrapText="1"/>
    </xf>
    <xf numFmtId="0" fontId="24" fillId="0" borderId="0" xfId="3" applyFont="1" applyFill="1" applyBorder="1" applyAlignment="1">
      <alignment wrapText="1"/>
    </xf>
    <xf numFmtId="0" fontId="7" fillId="0" borderId="0" xfId="3" applyFont="1" applyAlignment="1">
      <alignment horizontal="left" vertical="top" wrapText="1"/>
    </xf>
    <xf numFmtId="0" fontId="7" fillId="0" borderId="0" xfId="3" applyFont="1"/>
    <xf numFmtId="0" fontId="7" fillId="0" borderId="5" xfId="0" applyFont="1" applyBorder="1" applyAlignment="1">
      <alignment horizontal="left"/>
    </xf>
    <xf numFmtId="0" fontId="8" fillId="0" borderId="30" xfId="0" applyFont="1" applyBorder="1" applyAlignment="1" applyProtection="1">
      <alignment horizontal="left" vertical="center" wrapText="1"/>
    </xf>
    <xf numFmtId="0" fontId="24" fillId="0" borderId="28" xfId="0" applyFont="1" applyBorder="1" applyAlignment="1" applyProtection="1">
      <alignment horizontal="left" vertical="center" wrapText="1"/>
    </xf>
    <xf numFmtId="0" fontId="22" fillId="0" borderId="7" xfId="0" applyFont="1" applyBorder="1" applyAlignment="1" applyProtection="1">
      <protection locked="0"/>
    </xf>
    <xf numFmtId="0" fontId="22" fillId="0" borderId="7" xfId="0" applyFont="1" applyBorder="1" applyAlignment="1" applyProtection="1">
      <alignment horizontal="left" vertical="center"/>
      <protection locked="0"/>
    </xf>
    <xf numFmtId="14" fontId="22" fillId="0" borderId="1" xfId="0" applyNumberFormat="1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left" vertical="center"/>
      <protection locked="0"/>
    </xf>
    <xf numFmtId="14" fontId="19" fillId="0" borderId="66" xfId="0" applyNumberFormat="1" applyFont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37" xfId="0" applyBorder="1"/>
    <xf numFmtId="0" fontId="0" fillId="0" borderId="59" xfId="0" applyBorder="1" applyAlignment="1" applyProtection="1">
      <alignment horizontal="center" wrapText="1"/>
    </xf>
    <xf numFmtId="0" fontId="0" fillId="0" borderId="12" xfId="0" applyBorder="1" applyAlignment="1">
      <alignment horizontal="center"/>
    </xf>
    <xf numFmtId="0" fontId="33" fillId="0" borderId="50" xfId="0" applyFont="1" applyBorder="1" applyAlignment="1" applyProtection="1">
      <alignment horizontal="left" vertical="center"/>
      <protection locked="0"/>
    </xf>
    <xf numFmtId="0" fontId="35" fillId="0" borderId="0" xfId="0" applyFont="1" applyAlignment="1" applyProtection="1"/>
    <xf numFmtId="0" fontId="35" fillId="0" borderId="0" xfId="0" applyFont="1" applyProtection="1"/>
    <xf numFmtId="0" fontId="21" fillId="0" borderId="67" xfId="0" applyFont="1" applyBorder="1" applyAlignment="1" applyProtection="1">
      <alignment horizontal="left" vertical="center"/>
    </xf>
    <xf numFmtId="0" fontId="21" fillId="0" borderId="55" xfId="0" applyFont="1" applyBorder="1" applyAlignment="1" applyProtection="1">
      <alignment horizontal="center" vertical="center"/>
      <protection locked="0"/>
    </xf>
    <xf numFmtId="0" fontId="8" fillId="0" borderId="0" xfId="0" applyFont="1" applyProtection="1"/>
    <xf numFmtId="0" fontId="8" fillId="0" borderId="0" xfId="0" applyFont="1"/>
    <xf numFmtId="15" fontId="19" fillId="0" borderId="63" xfId="0" applyNumberFormat="1" applyFont="1" applyBorder="1" applyAlignment="1" applyProtection="1">
      <alignment horizontal="center" vertical="center"/>
      <protection locked="0"/>
    </xf>
    <xf numFmtId="0" fontId="19" fillId="0" borderId="68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/>
    </xf>
    <xf numFmtId="0" fontId="37" fillId="0" borderId="0" xfId="0" applyFont="1"/>
    <xf numFmtId="0" fontId="0" fillId="0" borderId="0" xfId="0" applyAlignment="1">
      <alignment horizontal="center"/>
    </xf>
    <xf numFmtId="0" fontId="0" fillId="0" borderId="0" xfId="0" applyBorder="1" applyAlignment="1">
      <alignment horizontal="justify"/>
    </xf>
    <xf numFmtId="0" fontId="0" fillId="0" borderId="0" xfId="0" applyBorder="1" applyAlignment="1">
      <alignment horizontal="centerContinuous"/>
    </xf>
    <xf numFmtId="0" fontId="0" fillId="0" borderId="0" xfId="0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8" fillId="0" borderId="11" xfId="0" applyFont="1" applyFill="1" applyBorder="1" applyAlignment="1">
      <alignment horizontal="center"/>
    </xf>
    <xf numFmtId="0" fontId="38" fillId="4" borderId="11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0" borderId="0" xfId="0" applyFont="1" applyBorder="1"/>
    <xf numFmtId="190" fontId="39" fillId="0" borderId="0" xfId="0" applyNumberFormat="1" applyFont="1" applyBorder="1"/>
    <xf numFmtId="0" fontId="39" fillId="0" borderId="0" xfId="0" applyFont="1"/>
    <xf numFmtId="0" fontId="39" fillId="4" borderId="0" xfId="0" applyFont="1" applyFill="1" applyBorder="1"/>
    <xf numFmtId="0" fontId="39" fillId="0" borderId="0" xfId="0" applyFont="1" applyFill="1" applyBorder="1" applyAlignment="1">
      <alignment horizontal="left"/>
    </xf>
    <xf numFmtId="0" fontId="39" fillId="0" borderId="0" xfId="0" applyFont="1" applyFill="1" applyBorder="1"/>
    <xf numFmtId="0" fontId="39" fillId="0" borderId="0" xfId="0" applyFont="1" applyFill="1"/>
    <xf numFmtId="0" fontId="39" fillId="0" borderId="11" xfId="0" applyFont="1" applyFill="1" applyBorder="1" applyAlignment="1">
      <alignment horizontal="left"/>
    </xf>
    <xf numFmtId="0" fontId="39" fillId="0" borderId="11" xfId="0" applyFont="1" applyFill="1" applyBorder="1"/>
    <xf numFmtId="0" fontId="14" fillId="0" borderId="39" xfId="0" applyFont="1" applyBorder="1"/>
    <xf numFmtId="1" fontId="14" fillId="0" borderId="39" xfId="2" applyNumberFormat="1" applyFont="1" applyBorder="1"/>
    <xf numFmtId="0" fontId="14" fillId="0" borderId="0" xfId="0" applyFont="1"/>
    <xf numFmtId="0" fontId="14" fillId="0" borderId="41" xfId="0" applyFont="1" applyBorder="1"/>
    <xf numFmtId="1" fontId="14" fillId="0" borderId="41" xfId="0" applyNumberFormat="1" applyFont="1" applyBorder="1"/>
    <xf numFmtId="0" fontId="5" fillId="0" borderId="1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0" fillId="0" borderId="0" xfId="0" applyAlignment="1"/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45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vertical="center"/>
    </xf>
    <xf numFmtId="0" fontId="5" fillId="0" borderId="4" xfId="0" applyFont="1" applyBorder="1" applyAlignment="1" applyProtection="1">
      <alignment horizontal="left" wrapText="1"/>
    </xf>
    <xf numFmtId="0" fontId="5" fillId="0" borderId="5" xfId="0" applyFont="1" applyBorder="1" applyAlignment="1" applyProtection="1">
      <alignment horizontal="left" wrapText="1"/>
    </xf>
    <xf numFmtId="0" fontId="5" fillId="0" borderId="6" xfId="0" applyFont="1" applyBorder="1" applyAlignment="1" applyProtection="1">
      <alignment horizontal="left" wrapText="1"/>
    </xf>
    <xf numFmtId="0" fontId="6" fillId="0" borderId="2" xfId="0" applyFont="1" applyBorder="1" applyAlignment="1">
      <alignment horizontal="left" vertical="center"/>
    </xf>
    <xf numFmtId="0" fontId="0" fillId="0" borderId="7" xfId="0" applyBorder="1" applyAlignment="1" applyProtection="1">
      <alignment vertical="center"/>
      <protection locked="0"/>
    </xf>
    <xf numFmtId="0" fontId="19" fillId="0" borderId="7" xfId="0" applyFont="1" applyBorder="1" applyAlignment="1" applyProtection="1">
      <alignment horizontal="left" vertical="center"/>
      <protection locked="0"/>
    </xf>
    <xf numFmtId="0" fontId="19" fillId="0" borderId="45" xfId="0" applyFont="1" applyBorder="1" applyAlignment="1" applyProtection="1">
      <alignment horizontal="left" vertical="center"/>
      <protection locked="0"/>
    </xf>
    <xf numFmtId="9" fontId="19" fillId="0" borderId="7" xfId="0" applyNumberFormat="1" applyFont="1" applyBorder="1" applyAlignment="1" applyProtection="1">
      <alignment horizontal="left" vertical="center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20" fillId="0" borderId="14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15" xfId="0" applyFont="1" applyBorder="1" applyAlignment="1" applyProtection="1">
      <alignment horizontal="center"/>
      <protection locked="0"/>
    </xf>
    <xf numFmtId="0" fontId="20" fillId="0" borderId="14" xfId="0" applyFont="1" applyFill="1" applyBorder="1" applyAlignment="1" applyProtection="1">
      <alignment horizontal="left" vertical="top" wrapText="1"/>
      <protection locked="0"/>
    </xf>
    <xf numFmtId="0" fontId="20" fillId="0" borderId="0" xfId="0" applyFont="1" applyFill="1" applyBorder="1" applyAlignment="1" applyProtection="1">
      <alignment horizontal="left" vertical="top" wrapText="1"/>
      <protection locked="0"/>
    </xf>
    <xf numFmtId="0" fontId="20" fillId="0" borderId="15" xfId="0" applyFont="1" applyFill="1" applyBorder="1" applyAlignment="1" applyProtection="1">
      <alignment horizontal="left" vertical="top" wrapText="1"/>
      <protection locked="0"/>
    </xf>
    <xf numFmtId="0" fontId="20" fillId="0" borderId="16" xfId="0" applyFont="1" applyFill="1" applyBorder="1" applyAlignment="1" applyProtection="1">
      <alignment horizontal="left" vertical="top" wrapText="1"/>
      <protection locked="0"/>
    </xf>
    <xf numFmtId="0" fontId="20" fillId="0" borderId="1" xfId="0" applyFont="1" applyFill="1" applyBorder="1" applyAlignment="1" applyProtection="1">
      <alignment horizontal="left" vertical="top" wrapText="1"/>
      <protection locked="0"/>
    </xf>
    <xf numFmtId="0" fontId="20" fillId="0" borderId="9" xfId="0" applyFont="1" applyFill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" fillId="0" borderId="16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20" fillId="0" borderId="14" xfId="0" applyFont="1" applyBorder="1" applyAlignment="1" applyProtection="1">
      <alignment horizontal="left" vertical="top" wrapText="1"/>
      <protection locked="0"/>
    </xf>
    <xf numFmtId="0" fontId="20" fillId="0" borderId="0" xfId="0" applyFont="1" applyBorder="1" applyAlignment="1" applyProtection="1">
      <alignment horizontal="left" vertical="top" wrapText="1"/>
      <protection locked="0"/>
    </xf>
    <xf numFmtId="0" fontId="20" fillId="0" borderId="15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/>
    <xf numFmtId="0" fontId="0" fillId="0" borderId="5" xfId="0" applyBorder="1" applyAlignment="1"/>
    <xf numFmtId="0" fontId="0" fillId="0" borderId="6" xfId="0" applyBorder="1" applyAlignment="1"/>
    <xf numFmtId="0" fontId="20" fillId="0" borderId="16" xfId="0" applyFont="1" applyBorder="1" applyAlignment="1" applyProtection="1">
      <alignment horizontal="left" vertical="top" wrapText="1"/>
      <protection locked="0"/>
    </xf>
    <xf numFmtId="0" fontId="20" fillId="0" borderId="1" xfId="0" applyFont="1" applyBorder="1" applyAlignment="1" applyProtection="1">
      <alignment horizontal="left" vertical="top" wrapText="1"/>
      <protection locked="0"/>
    </xf>
    <xf numFmtId="0" fontId="20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vertical="center"/>
    </xf>
    <xf numFmtId="0" fontId="19" fillId="0" borderId="46" xfId="0" applyFont="1" applyBorder="1" applyAlignment="1" applyProtection="1">
      <alignment horizontal="left" vertical="center"/>
      <protection locked="0"/>
    </xf>
    <xf numFmtId="0" fontId="19" fillId="0" borderId="22" xfId="0" applyFont="1" applyBorder="1" applyAlignment="1" applyProtection="1">
      <alignment horizontal="left" vertical="center"/>
      <protection locked="0"/>
    </xf>
    <xf numFmtId="0" fontId="19" fillId="0" borderId="75" xfId="0" applyFont="1" applyBorder="1" applyAlignment="1" applyProtection="1">
      <alignment horizontal="left" vertical="center"/>
      <protection locked="0"/>
    </xf>
    <xf numFmtId="0" fontId="19" fillId="0" borderId="46" xfId="0" applyFont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0" fontId="19" fillId="0" borderId="78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19" fillId="0" borderId="46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75" xfId="0" applyFont="1" applyBorder="1" applyAlignment="1" applyProtection="1">
      <alignment horizontal="left" vertical="center" wrapText="1"/>
      <protection locked="0"/>
    </xf>
    <xf numFmtId="0" fontId="19" fillId="0" borderId="76" xfId="0" applyFont="1" applyBorder="1" applyAlignment="1" applyProtection="1">
      <alignment horizontal="left" vertical="center" wrapText="1"/>
      <protection locked="0"/>
    </xf>
    <xf numFmtId="0" fontId="19" fillId="0" borderId="74" xfId="0" applyFont="1" applyBorder="1" applyAlignment="1" applyProtection="1">
      <alignment horizontal="left" vertical="center" wrapText="1"/>
      <protection locked="0"/>
    </xf>
    <xf numFmtId="0" fontId="19" fillId="0" borderId="73" xfId="0" applyFont="1" applyBorder="1" applyAlignment="1" applyProtection="1">
      <alignment horizontal="left" vertical="center" wrapText="1"/>
      <protection locked="0"/>
    </xf>
    <xf numFmtId="0" fontId="19" fillId="0" borderId="69" xfId="0" applyFont="1" applyBorder="1" applyAlignment="1" applyProtection="1">
      <alignment horizontal="left" vertical="center" wrapText="1"/>
      <protection locked="0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19" fillId="0" borderId="70" xfId="0" applyFont="1" applyBorder="1" applyAlignment="1" applyProtection="1">
      <alignment horizontal="left" vertical="center" wrapText="1"/>
      <protection locked="0"/>
    </xf>
    <xf numFmtId="0" fontId="19" fillId="0" borderId="71" xfId="0" applyFont="1" applyBorder="1" applyAlignment="1" applyProtection="1">
      <alignment horizontal="left" vertical="center" wrapText="1"/>
      <protection locked="0"/>
    </xf>
    <xf numFmtId="0" fontId="19" fillId="0" borderId="20" xfId="0" applyFont="1" applyBorder="1" applyAlignment="1" applyProtection="1">
      <alignment horizontal="left" vertical="center" wrapText="1"/>
      <protection locked="0"/>
    </xf>
    <xf numFmtId="0" fontId="19" fillId="0" borderId="72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 vertical="top" wrapText="1"/>
    </xf>
    <xf numFmtId="0" fontId="0" fillId="0" borderId="7" xfId="0" applyBorder="1" applyAlignment="1" applyProtection="1">
      <alignment horizontal="center" vertical="top" wrapText="1"/>
    </xf>
    <xf numFmtId="0" fontId="0" fillId="0" borderId="45" xfId="0" applyBorder="1" applyAlignment="1" applyProtection="1">
      <alignment horizontal="center" vertical="top" wrapText="1"/>
    </xf>
    <xf numFmtId="0" fontId="19" fillId="0" borderId="49" xfId="0" applyFont="1" applyBorder="1" applyAlignment="1" applyProtection="1">
      <alignment horizontal="left" vertical="center" wrapText="1"/>
      <protection locked="0"/>
    </xf>
    <xf numFmtId="0" fontId="19" fillId="0" borderId="52" xfId="0" applyFont="1" applyBorder="1" applyAlignment="1" applyProtection="1">
      <alignment horizontal="left" vertical="center" wrapText="1"/>
      <protection locked="0"/>
    </xf>
    <xf numFmtId="0" fontId="19" fillId="0" borderId="77" xfId="0" applyFont="1" applyBorder="1" applyAlignment="1" applyProtection="1">
      <alignment horizontal="left" vertical="center" wrapText="1"/>
      <protection locked="0"/>
    </xf>
    <xf numFmtId="0" fontId="19" fillId="0" borderId="7" xfId="0" applyFont="1" applyBorder="1" applyAlignment="1" applyProtection="1">
      <alignment horizontal="center" vertical="center"/>
    </xf>
    <xf numFmtId="0" fontId="19" fillId="0" borderId="45" xfId="0" applyFont="1" applyBorder="1" applyAlignment="1" applyProtection="1">
      <alignment horizontal="center" vertical="center"/>
    </xf>
    <xf numFmtId="0" fontId="19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7" fillId="0" borderId="30" xfId="0" applyFont="1" applyBorder="1" applyAlignment="1">
      <alignment horizontal="center" vertical="center" textRotation="90" wrapText="1"/>
    </xf>
    <xf numFmtId="0" fontId="7" fillId="0" borderId="29" xfId="0" applyFont="1" applyBorder="1" applyAlignment="1">
      <alignment horizontal="center" vertical="center" textRotation="90" wrapText="1"/>
    </xf>
    <xf numFmtId="0" fontId="7" fillId="0" borderId="28" xfId="0" applyFont="1" applyBorder="1" applyAlignment="1">
      <alignment horizontal="center" vertical="center" textRotation="90" wrapText="1"/>
    </xf>
    <xf numFmtId="0" fontId="11" fillId="0" borderId="30" xfId="0" applyFont="1" applyBorder="1" applyAlignment="1">
      <alignment horizontal="center" vertical="center" textRotation="90" wrapText="1"/>
    </xf>
    <xf numFmtId="0" fontId="11" fillId="0" borderId="29" xfId="0" applyFont="1" applyBorder="1" applyAlignment="1">
      <alignment horizontal="center" vertical="center" textRotation="90" wrapText="1"/>
    </xf>
    <xf numFmtId="0" fontId="11" fillId="0" borderId="28" xfId="0" applyFont="1" applyBorder="1" applyAlignment="1">
      <alignment horizontal="center" vertical="center" textRotation="90" wrapText="1"/>
    </xf>
    <xf numFmtId="0" fontId="36" fillId="0" borderId="4" xfId="0" applyFont="1" applyBorder="1" applyAlignment="1" applyProtection="1">
      <alignment horizontal="center" vertical="top" wrapText="1"/>
      <protection locked="0"/>
    </xf>
    <xf numFmtId="0" fontId="36" fillId="0" borderId="6" xfId="0" applyFont="1" applyBorder="1" applyAlignment="1" applyProtection="1">
      <alignment horizontal="center" vertical="top" wrapText="1"/>
      <protection locked="0"/>
    </xf>
    <xf numFmtId="0" fontId="36" fillId="0" borderId="14" xfId="0" applyFont="1" applyBorder="1" applyAlignment="1" applyProtection="1">
      <alignment horizontal="center" vertical="top" wrapText="1"/>
      <protection locked="0"/>
    </xf>
    <xf numFmtId="0" fontId="36" fillId="0" borderId="15" xfId="0" applyFont="1" applyBorder="1" applyAlignment="1" applyProtection="1">
      <alignment horizontal="center" vertical="top" wrapText="1"/>
      <protection locked="0"/>
    </xf>
    <xf numFmtId="0" fontId="36" fillId="0" borderId="16" xfId="0" applyFont="1" applyBorder="1" applyAlignment="1" applyProtection="1">
      <alignment horizontal="center" vertical="top" wrapText="1"/>
      <protection locked="0"/>
    </xf>
    <xf numFmtId="0" fontId="36" fillId="0" borderId="9" xfId="0" applyFont="1" applyBorder="1" applyAlignment="1" applyProtection="1">
      <alignment horizontal="center" vertical="top" wrapText="1"/>
      <protection locked="0"/>
    </xf>
    <xf numFmtId="0" fontId="24" fillId="0" borderId="30" xfId="0" applyFont="1" applyBorder="1" applyAlignment="1" applyProtection="1">
      <alignment vertical="top" wrapText="1"/>
      <protection locked="0"/>
    </xf>
    <xf numFmtId="0" fontId="24" fillId="0" borderId="29" xfId="0" applyFont="1" applyBorder="1" applyAlignment="1" applyProtection="1">
      <alignment vertical="top" wrapText="1"/>
      <protection locked="0"/>
    </xf>
    <xf numFmtId="0" fontId="24" fillId="0" borderId="28" xfId="0" applyFont="1" applyBorder="1" applyAlignment="1" applyProtection="1">
      <alignment vertical="top" wrapText="1"/>
      <protection locked="0"/>
    </xf>
    <xf numFmtId="0" fontId="24" fillId="0" borderId="4" xfId="0" applyFont="1" applyBorder="1" applyAlignment="1" applyProtection="1">
      <alignment horizontal="center" vertical="top" wrapText="1"/>
      <protection locked="0"/>
    </xf>
    <xf numFmtId="0" fontId="24" fillId="0" borderId="6" xfId="0" applyFont="1" applyBorder="1" applyAlignment="1" applyProtection="1">
      <alignment horizontal="center" vertical="top" wrapText="1"/>
      <protection locked="0"/>
    </xf>
    <xf numFmtId="0" fontId="24" fillId="0" borderId="14" xfId="0" applyFont="1" applyBorder="1" applyAlignment="1" applyProtection="1">
      <alignment horizontal="center" vertical="top" wrapText="1"/>
      <protection locked="0"/>
    </xf>
    <xf numFmtId="0" fontId="24" fillId="0" borderId="15" xfId="0" applyFont="1" applyBorder="1" applyAlignment="1" applyProtection="1">
      <alignment horizontal="center" vertical="top" wrapText="1"/>
      <protection locked="0"/>
    </xf>
    <xf numFmtId="0" fontId="24" fillId="0" borderId="16" xfId="0" applyFont="1" applyBorder="1" applyAlignment="1" applyProtection="1">
      <alignment horizontal="center" vertical="top" wrapText="1"/>
      <protection locked="0"/>
    </xf>
    <xf numFmtId="0" fontId="24" fillId="0" borderId="9" xfId="0" applyFont="1" applyBorder="1" applyAlignment="1" applyProtection="1">
      <alignment horizontal="center" vertical="top" wrapText="1"/>
      <protection locked="0"/>
    </xf>
    <xf numFmtId="0" fontId="25" fillId="0" borderId="2" xfId="0" applyFont="1" applyBorder="1" applyAlignment="1"/>
    <xf numFmtId="0" fontId="26" fillId="0" borderId="7" xfId="0" applyFont="1" applyBorder="1" applyAlignment="1"/>
    <xf numFmtId="0" fontId="26" fillId="0" borderId="8" xfId="0" applyFont="1" applyBorder="1" applyAlignment="1"/>
    <xf numFmtId="0" fontId="24" fillId="0" borderId="30" xfId="0" applyFont="1" applyBorder="1" applyAlignment="1" applyProtection="1">
      <alignment vertical="center" wrapText="1"/>
      <protection locked="0"/>
    </xf>
    <xf numFmtId="0" fontId="24" fillId="0" borderId="29" xfId="0" applyFont="1" applyBorder="1" applyAlignment="1" applyProtection="1">
      <alignment vertical="center" wrapText="1"/>
      <protection locked="0"/>
    </xf>
    <xf numFmtId="0" fontId="24" fillId="0" borderId="28" xfId="0" applyFont="1" applyBorder="1" applyAlignment="1" applyProtection="1">
      <alignment vertical="center" wrapText="1"/>
      <protection locked="0"/>
    </xf>
    <xf numFmtId="0" fontId="8" fillId="0" borderId="30" xfId="0" applyFont="1" applyBorder="1" applyAlignment="1" applyProtection="1">
      <alignment horizontal="left" vertical="center" wrapText="1"/>
    </xf>
    <xf numFmtId="0" fontId="8" fillId="0" borderId="29" xfId="0" applyFont="1" applyBorder="1" applyAlignment="1" applyProtection="1">
      <alignment horizontal="left" vertical="center" wrapText="1"/>
    </xf>
    <xf numFmtId="0" fontId="8" fillId="0" borderId="28" xfId="0" applyFont="1" applyBorder="1" applyAlignment="1" applyProtection="1">
      <alignment horizontal="left" vertical="center" wrapText="1"/>
    </xf>
    <xf numFmtId="0" fontId="24" fillId="0" borderId="4" xfId="0" applyFont="1" applyBorder="1" applyAlignment="1">
      <alignment horizontal="center" wrapText="1"/>
    </xf>
    <xf numFmtId="0" fontId="24" fillId="0" borderId="6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7" fillId="0" borderId="30" xfId="0" applyFont="1" applyBorder="1" applyAlignment="1">
      <alignment vertical="center" textRotation="90" wrapText="1"/>
    </xf>
    <xf numFmtId="0" fontId="7" fillId="0" borderId="29" xfId="0" applyFont="1" applyBorder="1" applyAlignment="1">
      <alignment vertical="center" textRotation="90" wrapText="1"/>
    </xf>
    <xf numFmtId="0" fontId="7" fillId="0" borderId="28" xfId="0" applyFont="1" applyBorder="1" applyAlignment="1">
      <alignment vertical="center" textRotation="90" wrapText="1"/>
    </xf>
    <xf numFmtId="0" fontId="12" fillId="0" borderId="29" xfId="0" applyFont="1" applyBorder="1" applyAlignment="1" applyProtection="1">
      <alignment horizontal="center" vertical="center" wrapText="1"/>
    </xf>
    <xf numFmtId="0" fontId="8" fillId="0" borderId="30" xfId="0" applyFont="1" applyBorder="1" applyAlignment="1" applyProtection="1">
      <alignment horizontal="left" vertical="top" wrapText="1"/>
    </xf>
    <xf numFmtId="0" fontId="8" fillId="0" borderId="29" xfId="0" applyFont="1" applyBorder="1" applyAlignment="1" applyProtection="1">
      <alignment horizontal="left" vertical="top" wrapText="1"/>
    </xf>
    <xf numFmtId="0" fontId="24" fillId="0" borderId="29" xfId="0" applyFont="1" applyBorder="1" applyAlignment="1" applyProtection="1">
      <alignment horizontal="left" vertical="top" wrapText="1"/>
    </xf>
    <xf numFmtId="0" fontId="24" fillId="0" borderId="28" xfId="0" applyFont="1" applyBorder="1" applyAlignment="1" applyProtection="1">
      <alignment horizontal="left" vertical="top" wrapText="1"/>
    </xf>
    <xf numFmtId="0" fontId="8" fillId="0" borderId="28" xfId="0" applyFont="1" applyBorder="1" applyAlignment="1" applyProtection="1">
      <alignment horizontal="left" vertical="top" wrapText="1"/>
    </xf>
    <xf numFmtId="0" fontId="7" fillId="0" borderId="5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22" fillId="0" borderId="29" xfId="0" applyFont="1" applyBorder="1" applyAlignment="1" applyProtection="1">
      <alignment vertical="top" wrapText="1"/>
      <protection locked="0"/>
    </xf>
    <xf numFmtId="0" fontId="22" fillId="0" borderId="28" xfId="0" applyFont="1" applyBorder="1" applyAlignment="1" applyProtection="1">
      <alignment vertical="top" wrapText="1"/>
      <protection locked="0"/>
    </xf>
    <xf numFmtId="0" fontId="19" fillId="0" borderId="19" xfId="0" applyFont="1" applyBorder="1" applyAlignment="1" applyProtection="1">
      <alignment horizontal="left" vertical="center"/>
      <protection locked="0"/>
    </xf>
    <xf numFmtId="0" fontId="19" fillId="0" borderId="20" xfId="0" applyFont="1" applyBorder="1" applyAlignment="1" applyProtection="1">
      <alignment horizontal="left" vertical="center"/>
      <protection locked="0"/>
    </xf>
    <xf numFmtId="0" fontId="19" fillId="0" borderId="79" xfId="0" applyFont="1" applyBorder="1" applyAlignment="1" applyProtection="1">
      <alignment horizontal="left" vertical="center"/>
      <protection locked="0"/>
    </xf>
    <xf numFmtId="0" fontId="19" fillId="0" borderId="16" xfId="0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19" fillId="0" borderId="9" xfId="0" applyFont="1" applyBorder="1" applyAlignment="1" applyProtection="1">
      <alignment horizontal="left" vertical="center"/>
      <protection locked="0"/>
    </xf>
    <xf numFmtId="0" fontId="19" fillId="0" borderId="19" xfId="0" applyFont="1" applyBorder="1" applyAlignment="1" applyProtection="1">
      <alignment horizontal="left" vertical="center" wrapText="1"/>
      <protection locked="0"/>
    </xf>
    <xf numFmtId="0" fontId="19" fillId="0" borderId="79" xfId="0" applyFont="1" applyBorder="1" applyAlignment="1" applyProtection="1">
      <alignment horizontal="left" vertical="center" wrapText="1"/>
      <protection locked="0"/>
    </xf>
    <xf numFmtId="0" fontId="33" fillId="0" borderId="21" xfId="0" applyFont="1" applyBorder="1" applyAlignment="1" applyProtection="1">
      <alignment horizontal="left" vertical="center" wrapText="1"/>
      <protection locked="0"/>
    </xf>
    <xf numFmtId="0" fontId="0" fillId="0" borderId="22" xfId="0" applyBorder="1"/>
    <xf numFmtId="0" fontId="0" fillId="0" borderId="80" xfId="0" applyBorder="1"/>
    <xf numFmtId="0" fontId="33" fillId="0" borderId="19" xfId="0" applyFont="1" applyBorder="1" applyAlignment="1" applyProtection="1">
      <alignment horizontal="left" vertical="center" wrapText="1"/>
      <protection locked="0"/>
    </xf>
    <xf numFmtId="0" fontId="33" fillId="0" borderId="20" xfId="0" applyFont="1" applyBorder="1" applyAlignment="1" applyProtection="1">
      <alignment horizontal="left" vertical="center" wrapText="1"/>
      <protection locked="0"/>
    </xf>
    <xf numFmtId="0" fontId="33" fillId="0" borderId="79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/>
    <xf numFmtId="0" fontId="35" fillId="0" borderId="80" xfId="0" applyFont="1" applyBorder="1"/>
    <xf numFmtId="0" fontId="19" fillId="0" borderId="87" xfId="0" applyFont="1" applyBorder="1" applyAlignment="1" applyProtection="1">
      <alignment horizontal="center" vertical="top" wrapText="1"/>
      <protection locked="0"/>
    </xf>
    <xf numFmtId="0" fontId="19" fillId="0" borderId="88" xfId="0" applyFont="1" applyBorder="1" applyAlignment="1" applyProtection="1">
      <alignment horizontal="center" vertical="top" wrapText="1"/>
      <protection locked="0"/>
    </xf>
    <xf numFmtId="0" fontId="20" fillId="0" borderId="21" xfId="0" applyFont="1" applyBorder="1" applyAlignment="1" applyProtection="1">
      <alignment horizontal="center" vertical="center"/>
    </xf>
    <xf numFmtId="0" fontId="20" fillId="0" borderId="22" xfId="0" applyFont="1" applyBorder="1" applyAlignment="1" applyProtection="1">
      <alignment horizontal="center" vertical="center"/>
    </xf>
    <xf numFmtId="0" fontId="20" fillId="0" borderId="80" xfId="0" applyFont="1" applyBorder="1" applyAlignment="1" applyProtection="1">
      <alignment horizontal="center" vertical="center"/>
    </xf>
    <xf numFmtId="0" fontId="20" fillId="0" borderId="23" xfId="0" applyFont="1" applyBorder="1" applyAlignment="1" applyProtection="1">
      <alignment horizontal="center" vertical="center"/>
    </xf>
    <xf numFmtId="0" fontId="20" fillId="0" borderId="24" xfId="0" applyFont="1" applyBorder="1" applyAlignment="1" applyProtection="1">
      <alignment horizontal="center" vertical="center"/>
    </xf>
    <xf numFmtId="0" fontId="20" fillId="0" borderId="89" xfId="0" applyFont="1" applyBorder="1" applyAlignment="1" applyProtection="1">
      <alignment horizontal="center" vertical="center"/>
    </xf>
    <xf numFmtId="0" fontId="20" fillId="0" borderId="32" xfId="0" applyFont="1" applyBorder="1" applyAlignment="1" applyProtection="1">
      <alignment horizontal="left" vertical="center"/>
    </xf>
    <xf numFmtId="0" fontId="20" fillId="0" borderId="86" xfId="0" applyFont="1" applyBorder="1" applyAlignment="1" applyProtection="1">
      <alignment horizontal="left" vertical="center"/>
    </xf>
    <xf numFmtId="0" fontId="19" fillId="0" borderId="46" xfId="0" applyFont="1" applyBorder="1" applyAlignment="1" applyProtection="1">
      <alignment horizontal="center" vertical="top" wrapText="1"/>
      <protection locked="0"/>
    </xf>
    <xf numFmtId="0" fontId="19" fillId="0" borderId="80" xfId="0" applyFont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left" vertical="center"/>
    </xf>
    <xf numFmtId="0" fontId="0" fillId="0" borderId="5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9" fillId="0" borderId="5" xfId="0" applyFont="1" applyBorder="1" applyAlignment="1" applyProtection="1"/>
    <xf numFmtId="0" fontId="9" fillId="0" borderId="6" xfId="0" applyFont="1" applyBorder="1" applyAlignment="1" applyProtection="1"/>
    <xf numFmtId="0" fontId="19" fillId="0" borderId="14" xfId="0" applyFont="1" applyBorder="1" applyAlignment="1" applyProtection="1">
      <alignment vertical="top" wrapText="1"/>
      <protection locked="0"/>
    </xf>
    <xf numFmtId="0" fontId="19" fillId="0" borderId="0" xfId="0" applyFont="1" applyBorder="1" applyAlignment="1" applyProtection="1">
      <alignment vertical="top" wrapText="1"/>
      <protection locked="0"/>
    </xf>
    <xf numFmtId="0" fontId="19" fillId="0" borderId="15" xfId="0" applyFont="1" applyBorder="1" applyAlignment="1" applyProtection="1">
      <alignment vertical="top" wrapText="1"/>
      <protection locked="0"/>
    </xf>
    <xf numFmtId="0" fontId="19" fillId="0" borderId="16" xfId="0" applyFont="1" applyBorder="1" applyAlignment="1" applyProtection="1">
      <alignment vertical="top" wrapText="1"/>
      <protection locked="0"/>
    </xf>
    <xf numFmtId="0" fontId="19" fillId="0" borderId="1" xfId="0" applyFont="1" applyBorder="1" applyAlignment="1" applyProtection="1">
      <alignment vertical="top" wrapText="1"/>
      <protection locked="0"/>
    </xf>
    <xf numFmtId="0" fontId="19" fillId="0" borderId="9" xfId="0" applyFont="1" applyBorder="1" applyAlignment="1" applyProtection="1">
      <alignment vertical="top" wrapText="1"/>
      <protection locked="0"/>
    </xf>
    <xf numFmtId="0" fontId="5" fillId="0" borderId="14" xfId="0" applyFont="1" applyBorder="1" applyAlignment="1" applyProtection="1">
      <alignment vertical="center"/>
    </xf>
    <xf numFmtId="0" fontId="5" fillId="0" borderId="0" xfId="0" applyFont="1" applyBorder="1" applyAlignment="1" applyProtection="1"/>
    <xf numFmtId="0" fontId="5" fillId="0" borderId="15" xfId="0" applyFont="1" applyBorder="1" applyAlignment="1" applyProtection="1"/>
    <xf numFmtId="0" fontId="16" fillId="0" borderId="14" xfId="0" applyFont="1" applyBorder="1" applyAlignment="1" applyProtection="1">
      <alignment vertical="center"/>
    </xf>
    <xf numFmtId="0" fontId="0" fillId="0" borderId="0" xfId="0" applyBorder="1" applyAlignment="1" applyProtection="1"/>
    <xf numFmtId="0" fontId="0" fillId="0" borderId="15" xfId="0" applyBorder="1" applyAlignment="1" applyProtection="1"/>
    <xf numFmtId="0" fontId="14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14" fillId="0" borderId="16" xfId="0" applyFon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0" fontId="22" fillId="0" borderId="5" xfId="0" applyFont="1" applyBorder="1" applyAlignment="1" applyProtection="1">
      <alignment vertical="center"/>
    </xf>
    <xf numFmtId="0" fontId="22" fillId="0" borderId="6" xfId="0" applyFont="1" applyBorder="1" applyAlignment="1" applyProtection="1">
      <alignment vertical="center"/>
    </xf>
    <xf numFmtId="0" fontId="19" fillId="0" borderId="31" xfId="0" applyFont="1" applyBorder="1" applyAlignment="1" applyProtection="1">
      <alignment horizontal="left" vertical="top" wrapText="1"/>
      <protection locked="0"/>
    </xf>
    <xf numFmtId="0" fontId="19" fillId="0" borderId="32" xfId="0" applyFont="1" applyBorder="1" applyAlignment="1" applyProtection="1">
      <alignment horizontal="left" vertical="top" wrapText="1"/>
      <protection locked="0"/>
    </xf>
    <xf numFmtId="0" fontId="19" fillId="0" borderId="81" xfId="0" applyFont="1" applyBorder="1" applyAlignment="1" applyProtection="1">
      <alignment horizontal="left" vertical="top" wrapText="1"/>
      <protection locked="0"/>
    </xf>
    <xf numFmtId="0" fontId="19" fillId="0" borderId="21" xfId="0" applyFont="1" applyBorder="1" applyAlignment="1" applyProtection="1">
      <alignment horizontal="left" vertical="top" wrapText="1"/>
      <protection locked="0"/>
    </xf>
    <xf numFmtId="0" fontId="19" fillId="0" borderId="22" xfId="0" applyFont="1" applyBorder="1" applyAlignment="1" applyProtection="1">
      <alignment horizontal="left" vertical="top" wrapText="1"/>
      <protection locked="0"/>
    </xf>
    <xf numFmtId="0" fontId="19" fillId="0" borderId="75" xfId="0" applyFont="1" applyBorder="1" applyAlignment="1" applyProtection="1">
      <alignment horizontal="left" vertical="top" wrapText="1"/>
      <protection locked="0"/>
    </xf>
    <xf numFmtId="0" fontId="19" fillId="0" borderId="82" xfId="0" applyFont="1" applyBorder="1" applyAlignment="1" applyProtection="1">
      <alignment horizontal="left" vertical="top" wrapText="1"/>
      <protection locked="0"/>
    </xf>
    <xf numFmtId="0" fontId="19" fillId="0" borderId="83" xfId="0" applyFont="1" applyBorder="1" applyAlignment="1" applyProtection="1">
      <alignment horizontal="left" vertical="top" wrapText="1"/>
      <protection locked="0"/>
    </xf>
    <xf numFmtId="0" fontId="19" fillId="0" borderId="84" xfId="0" applyFont="1" applyBorder="1" applyAlignment="1" applyProtection="1">
      <alignment horizontal="left" vertical="top" wrapText="1"/>
      <protection locked="0"/>
    </xf>
    <xf numFmtId="0" fontId="19" fillId="0" borderId="85" xfId="0" applyFont="1" applyBorder="1" applyAlignment="1" applyProtection="1">
      <alignment horizontal="center" vertical="top" wrapText="1"/>
      <protection locked="0"/>
    </xf>
    <xf numFmtId="0" fontId="19" fillId="0" borderId="86" xfId="0" applyFont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/>
    </xf>
    <xf numFmtId="0" fontId="5" fillId="0" borderId="4" xfId="0" applyFont="1" applyBorder="1" applyAlignment="1" applyProtection="1">
      <alignment vertical="center"/>
    </xf>
    <xf numFmtId="0" fontId="19" fillId="0" borderId="23" xfId="0" applyFont="1" applyBorder="1" applyAlignment="1" applyProtection="1">
      <alignment horizontal="left" vertical="center" indent="1"/>
      <protection locked="0"/>
    </xf>
    <xf numFmtId="0" fontId="19" fillId="0" borderId="24" xfId="0" applyFont="1" applyBorder="1" applyAlignment="1" applyProtection="1">
      <alignment horizontal="left" vertical="center" indent="1"/>
      <protection locked="0"/>
    </xf>
    <xf numFmtId="0" fontId="19" fillId="0" borderId="89" xfId="0" applyFont="1" applyBorder="1" applyAlignment="1" applyProtection="1">
      <alignment horizontal="left" vertical="center" indent="1"/>
      <protection locked="0"/>
    </xf>
    <xf numFmtId="0" fontId="19" fillId="0" borderId="21" xfId="0" applyFont="1" applyBorder="1" applyAlignment="1" applyProtection="1">
      <alignment horizontal="left" vertical="center" indent="1"/>
      <protection locked="0"/>
    </xf>
    <xf numFmtId="0" fontId="19" fillId="0" borderId="22" xfId="0" applyFont="1" applyBorder="1" applyAlignment="1" applyProtection="1">
      <alignment horizontal="left" vertical="center" indent="1"/>
      <protection locked="0"/>
    </xf>
    <xf numFmtId="0" fontId="19" fillId="0" borderId="80" xfId="0" applyFont="1" applyBorder="1" applyAlignment="1" applyProtection="1">
      <alignment horizontal="left" vertical="center" indent="1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0" fontId="19" fillId="0" borderId="89" xfId="0" applyFont="1" applyBorder="1" applyAlignment="1" applyProtection="1">
      <alignment horizontal="center" vertical="center"/>
      <protection locked="0"/>
    </xf>
    <xf numFmtId="0" fontId="19" fillId="0" borderId="31" xfId="0" applyFont="1" applyBorder="1" applyAlignment="1" applyProtection="1">
      <alignment horizontal="left" vertical="center" indent="1"/>
      <protection locked="0"/>
    </xf>
    <xf numFmtId="0" fontId="19" fillId="0" borderId="32" xfId="0" applyFont="1" applyBorder="1" applyAlignment="1" applyProtection="1">
      <alignment horizontal="left" vertical="center" indent="1"/>
      <protection locked="0"/>
    </xf>
    <xf numFmtId="0" fontId="19" fillId="0" borderId="86" xfId="0" applyFont="1" applyBorder="1" applyAlignment="1" applyProtection="1">
      <alignment horizontal="left" vertical="center" indent="1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19" fillId="0" borderId="80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19" fillId="0" borderId="85" xfId="0" applyFont="1" applyBorder="1" applyAlignment="1" applyProtection="1">
      <alignment horizontal="center" vertical="center"/>
      <protection locked="0"/>
    </xf>
    <xf numFmtId="0" fontId="19" fillId="0" borderId="32" xfId="0" applyFont="1" applyBorder="1" applyAlignment="1" applyProtection="1">
      <alignment horizontal="center" vertical="center"/>
      <protection locked="0"/>
    </xf>
    <xf numFmtId="0" fontId="19" fillId="0" borderId="86" xfId="0" applyFont="1" applyBorder="1" applyAlignment="1" applyProtection="1">
      <alignment horizontal="center" vertical="center"/>
      <protection locked="0"/>
    </xf>
    <xf numFmtId="0" fontId="19" fillId="0" borderId="60" xfId="0" applyFont="1" applyBorder="1" applyAlignment="1" applyProtection="1">
      <alignment horizontal="center" vertical="center"/>
      <protection locked="0"/>
    </xf>
    <xf numFmtId="0" fontId="19" fillId="0" borderId="52" xfId="0" applyFont="1" applyBorder="1" applyAlignment="1" applyProtection="1">
      <alignment horizontal="center" vertical="center"/>
      <protection locked="0"/>
    </xf>
    <xf numFmtId="0" fontId="19" fillId="0" borderId="92" xfId="0" applyFont="1" applyBorder="1" applyAlignment="1" applyProtection="1">
      <alignment horizontal="center" vertical="center"/>
      <protection locked="0"/>
    </xf>
    <xf numFmtId="0" fontId="19" fillId="0" borderId="75" xfId="0" applyFont="1" applyBorder="1" applyAlignment="1" applyProtection="1">
      <alignment horizontal="left" vertical="center" indent="1"/>
      <protection locked="0"/>
    </xf>
    <xf numFmtId="0" fontId="19" fillId="0" borderId="90" xfId="0" applyFont="1" applyBorder="1" applyAlignment="1" applyProtection="1">
      <alignment horizontal="left" vertical="center" indent="1"/>
      <protection locked="0"/>
    </xf>
    <xf numFmtId="0" fontId="14" fillId="0" borderId="16" xfId="0" applyFont="1" applyBorder="1" applyAlignment="1" applyProtection="1">
      <alignment horizontal="left" vertical="center"/>
    </xf>
    <xf numFmtId="0" fontId="14" fillId="0" borderId="1" xfId="0" applyFont="1" applyBorder="1" applyAlignment="1" applyProtection="1">
      <alignment horizontal="left" vertical="center"/>
    </xf>
    <xf numFmtId="0" fontId="0" fillId="0" borderId="91" xfId="0" applyBorder="1" applyAlignment="1" applyProtection="1">
      <alignment horizontal="left" vertical="center"/>
    </xf>
    <xf numFmtId="0" fontId="0" fillId="0" borderId="11" xfId="0" applyBorder="1" applyAlignment="1" applyProtection="1">
      <alignment horizontal="left" vertical="center"/>
    </xf>
    <xf numFmtId="0" fontId="0" fillId="0" borderId="27" xfId="0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45" xfId="0" applyBorder="1" applyAlignment="1" applyProtection="1">
      <alignment horizontal="center" vertical="center"/>
    </xf>
    <xf numFmtId="0" fontId="19" fillId="0" borderId="60" xfId="0" applyFont="1" applyBorder="1" applyAlignment="1" applyProtection="1">
      <alignment horizontal="left" vertical="center" indent="1"/>
      <protection locked="0"/>
    </xf>
    <xf numFmtId="0" fontId="19" fillId="0" borderId="52" xfId="0" applyFont="1" applyBorder="1" applyAlignment="1" applyProtection="1">
      <alignment horizontal="left" vertical="center" indent="1"/>
      <protection locked="0"/>
    </xf>
    <xf numFmtId="0" fontId="19" fillId="0" borderId="77" xfId="0" applyFont="1" applyBorder="1" applyAlignment="1" applyProtection="1">
      <alignment horizontal="left" vertical="center" indent="1"/>
      <protection locked="0"/>
    </xf>
    <xf numFmtId="0" fontId="6" fillId="0" borderId="3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0" borderId="30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30" xfId="0" applyFont="1" applyBorder="1" applyAlignment="1">
      <alignment vertical="top" wrapText="1"/>
    </xf>
    <xf numFmtId="0" fontId="21" fillId="0" borderId="29" xfId="0" applyFont="1" applyBorder="1" applyAlignment="1">
      <alignment vertical="top" wrapText="1"/>
    </xf>
    <xf numFmtId="0" fontId="21" fillId="0" borderId="28" xfId="0" applyFont="1" applyBorder="1" applyAlignment="1">
      <alignment vertical="top" wrapText="1"/>
    </xf>
    <xf numFmtId="0" fontId="20" fillId="0" borderId="29" xfId="0" applyFont="1" applyBorder="1" applyAlignment="1">
      <alignment vertical="top" wrapText="1"/>
    </xf>
    <xf numFmtId="0" fontId="20" fillId="0" borderId="28" xfId="0" applyFont="1" applyBorder="1" applyAlignment="1">
      <alignment vertical="top" wrapText="1"/>
    </xf>
    <xf numFmtId="0" fontId="5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21" fillId="0" borderId="30" xfId="0" applyFont="1" applyBorder="1" applyAlignment="1">
      <alignment vertical="center" wrapText="1"/>
    </xf>
    <xf numFmtId="0" fontId="21" fillId="0" borderId="29" xfId="0" applyFont="1" applyBorder="1" applyAlignment="1">
      <alignment vertical="center" wrapText="1"/>
    </xf>
    <xf numFmtId="0" fontId="21" fillId="0" borderId="28" xfId="0" applyFont="1" applyBorder="1" applyAlignment="1">
      <alignment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9" fillId="4" borderId="0" xfId="0" applyFont="1" applyFill="1" applyBorder="1" applyAlignment="1">
      <alignment horizontal="left"/>
    </xf>
    <xf numFmtId="0" fontId="39" fillId="0" borderId="0" xfId="0" applyFont="1" applyBorder="1" applyAlignment="1">
      <alignment horizontal="left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4">
    <cellStyle name="Euro" xfId="1"/>
    <cellStyle name="Prozent" xfId="2" builtinId="5"/>
    <cellStyle name="Standard" xfId="0" builtinId="0"/>
    <cellStyle name="Standard_NaiS-Formular-D" xfId="3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Drop" dropLines="50" dropStyle="combo" dx="22" fmlaLink="Minimalprofil!$A$1" fmlaRange="Minimalprofil!$A$2:$H$107" noThreeD="1" sel="15" val="9"/>
</file>

<file path=xl/ctrlProps/ctrlProp21.xml><?xml version="1.0" encoding="utf-8"?>
<formControlPr xmlns="http://schemas.microsoft.com/office/spreadsheetml/2009/9/main" objectType="Drop" dropLines="15" dropStyle="combo" dx="22" fmlaLink="Naturgefahr!$A$1" fmlaRange="Naturgefahr!$A$2:$H$17" noThreeD="1" sel="5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</xdr:row>
          <xdr:rowOff>0</xdr:rowOff>
        </xdr:from>
        <xdr:to>
          <xdr:col>2</xdr:col>
          <xdr:colOff>76200</xdr:colOff>
          <xdr:row>3</xdr:row>
          <xdr:rowOff>219075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3</xdr:row>
          <xdr:rowOff>9525</xdr:rowOff>
        </xdr:from>
        <xdr:to>
          <xdr:col>3</xdr:col>
          <xdr:colOff>390525</xdr:colOff>
          <xdr:row>3</xdr:row>
          <xdr:rowOff>228600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</xdr:row>
          <xdr:rowOff>0</xdr:rowOff>
        </xdr:from>
        <xdr:to>
          <xdr:col>5</xdr:col>
          <xdr:colOff>552450</xdr:colOff>
          <xdr:row>3</xdr:row>
          <xdr:rowOff>219075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3</xdr:row>
          <xdr:rowOff>0</xdr:rowOff>
        </xdr:from>
        <xdr:to>
          <xdr:col>8</xdr:col>
          <xdr:colOff>85725</xdr:colOff>
          <xdr:row>3</xdr:row>
          <xdr:rowOff>219075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</xdr:row>
          <xdr:rowOff>0</xdr:rowOff>
        </xdr:from>
        <xdr:to>
          <xdr:col>12</xdr:col>
          <xdr:colOff>76200</xdr:colOff>
          <xdr:row>3</xdr:row>
          <xdr:rowOff>219075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 1:5'000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3</xdr:row>
          <xdr:rowOff>9525</xdr:rowOff>
        </xdr:from>
        <xdr:to>
          <xdr:col>16</xdr:col>
          <xdr:colOff>333375</xdr:colOff>
          <xdr:row>3</xdr:row>
          <xdr:rowOff>228600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Fotoprotokoll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</xdr:row>
          <xdr:rowOff>9525</xdr:rowOff>
        </xdr:from>
        <xdr:to>
          <xdr:col>19</xdr:col>
          <xdr:colOff>228600</xdr:colOff>
          <xdr:row>3</xdr:row>
          <xdr:rowOff>228600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Andere: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28575</xdr:colOff>
      <xdr:row>31</xdr:row>
      <xdr:rowOff>123825</xdr:rowOff>
    </xdr:from>
    <xdr:to>
      <xdr:col>3</xdr:col>
      <xdr:colOff>133350</xdr:colOff>
      <xdr:row>34</xdr:row>
      <xdr:rowOff>133350</xdr:rowOff>
    </xdr:to>
    <xdr:sp macro="" textlink="" fLocksText="0">
      <xdr:nvSpPr>
        <xdr:cNvPr id="11282" name="Text Box 18"/>
        <xdr:cNvSpPr txBox="1">
          <a:spLocks noChangeArrowheads="1"/>
        </xdr:cNvSpPr>
      </xdr:nvSpPr>
      <xdr:spPr bwMode="auto">
        <a:xfrm>
          <a:off x="28575" y="5981700"/>
          <a:ext cx="1971675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Legende:  </a:t>
          </a: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Punkte  </a:t>
          </a:r>
          <a:r>
            <a:rPr lang="de-CH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P1 - P4</a:t>
          </a:r>
          <a:endParaRPr lang="de-CH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Fotostandorte </a:t>
          </a:r>
          <a:r>
            <a:rPr lang="de-CH" sz="900" b="0" i="0" u="none" strike="noStrike" baseline="0">
              <a:solidFill>
                <a:srgbClr val="0000FF"/>
              </a:solidFill>
              <a:latin typeface="Arial"/>
              <a:cs typeface="Arial"/>
            </a:rPr>
            <a:t>F 1-3</a:t>
          </a:r>
          <a:endParaRPr lang="de-CH" sz="9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                      </a:t>
          </a:r>
          <a:endParaRPr lang="de-CH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  <xdr:twoCellAnchor>
    <xdr:from>
      <xdr:col>10</xdr:col>
      <xdr:colOff>371475</xdr:colOff>
      <xdr:row>8</xdr:row>
      <xdr:rowOff>95250</xdr:rowOff>
    </xdr:from>
    <xdr:to>
      <xdr:col>12</xdr:col>
      <xdr:colOff>28575</xdr:colOff>
      <xdr:row>13</xdr:row>
      <xdr:rowOff>28575</xdr:rowOff>
    </xdr:to>
    <xdr:grpSp>
      <xdr:nvGrpSpPr>
        <xdr:cNvPr id="11283" name="Group 19"/>
        <xdr:cNvGrpSpPr>
          <a:grpSpLocks/>
        </xdr:cNvGrpSpPr>
      </xdr:nvGrpSpPr>
      <xdr:grpSpPr bwMode="auto">
        <a:xfrm rot="1233138">
          <a:off x="5057775" y="1743075"/>
          <a:ext cx="323850" cy="790575"/>
          <a:chOff x="864" y="1421"/>
          <a:chExt cx="34" cy="114"/>
        </a:xfrm>
      </xdr:grpSpPr>
      <xdr:sp macro="" textlink="">
        <xdr:nvSpPr>
          <xdr:cNvPr id="11284" name="Line 20"/>
          <xdr:cNvSpPr>
            <a:spLocks noChangeShapeType="1"/>
          </xdr:cNvSpPr>
        </xdr:nvSpPr>
        <xdr:spPr bwMode="auto">
          <a:xfrm flipV="1">
            <a:off x="881" y="1421"/>
            <a:ext cx="1" cy="114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11285" name="Group 21"/>
          <xdr:cNvGrpSpPr>
            <a:grpSpLocks/>
          </xdr:cNvGrpSpPr>
        </xdr:nvGrpSpPr>
        <xdr:grpSpPr bwMode="auto">
          <a:xfrm>
            <a:off x="864" y="1453"/>
            <a:ext cx="34" cy="52"/>
            <a:chOff x="858" y="1453"/>
            <a:chExt cx="49" cy="52"/>
          </a:xfrm>
        </xdr:grpSpPr>
        <xdr:sp macro="" textlink="">
          <xdr:nvSpPr>
            <xdr:cNvPr id="11286" name="Line 22"/>
            <xdr:cNvSpPr>
              <a:spLocks noChangeShapeType="1"/>
            </xdr:cNvSpPr>
          </xdr:nvSpPr>
          <xdr:spPr bwMode="auto">
            <a:xfrm>
              <a:off x="907" y="1455"/>
              <a:ext cx="0" cy="48"/>
            </a:xfrm>
            <a:prstGeom prst="line">
              <a:avLst/>
            </a:prstGeom>
            <a:noFill/>
            <a:ln w="1905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287" name="Line 23"/>
            <xdr:cNvSpPr>
              <a:spLocks noChangeShapeType="1"/>
            </xdr:cNvSpPr>
          </xdr:nvSpPr>
          <xdr:spPr bwMode="auto">
            <a:xfrm>
              <a:off x="858" y="1453"/>
              <a:ext cx="0" cy="52"/>
            </a:xfrm>
            <a:prstGeom prst="line">
              <a:avLst/>
            </a:prstGeom>
            <a:noFill/>
            <a:ln w="1905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288" name="Line 24"/>
            <xdr:cNvSpPr>
              <a:spLocks noChangeShapeType="1"/>
            </xdr:cNvSpPr>
          </xdr:nvSpPr>
          <xdr:spPr bwMode="auto">
            <a:xfrm>
              <a:off x="858" y="1453"/>
              <a:ext cx="49" cy="50"/>
            </a:xfrm>
            <a:prstGeom prst="line">
              <a:avLst/>
            </a:prstGeom>
            <a:noFill/>
            <a:ln w="1905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2</xdr:col>
      <xdr:colOff>104775</xdr:colOff>
      <xdr:row>27</xdr:row>
      <xdr:rowOff>0</xdr:rowOff>
    </xdr:from>
    <xdr:to>
      <xdr:col>2</xdr:col>
      <xdr:colOff>190500</xdr:colOff>
      <xdr:row>27</xdr:row>
      <xdr:rowOff>76200</xdr:rowOff>
    </xdr:to>
    <xdr:sp macro="" textlink="">
      <xdr:nvSpPr>
        <xdr:cNvPr id="11298" name="Oval 34"/>
        <xdr:cNvSpPr>
          <a:spLocks noChangeArrowheads="1"/>
        </xdr:cNvSpPr>
      </xdr:nvSpPr>
      <xdr:spPr bwMode="auto">
        <a:xfrm>
          <a:off x="1323975" y="5172075"/>
          <a:ext cx="85725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85725</xdr:colOff>
      <xdr:row>27</xdr:row>
      <xdr:rowOff>28575</xdr:rowOff>
    </xdr:from>
    <xdr:to>
      <xdr:col>7</xdr:col>
      <xdr:colOff>171450</xdr:colOff>
      <xdr:row>27</xdr:row>
      <xdr:rowOff>114300</xdr:rowOff>
    </xdr:to>
    <xdr:sp macro="" textlink="">
      <xdr:nvSpPr>
        <xdr:cNvPr id="11302" name="Oval 38"/>
        <xdr:cNvSpPr>
          <a:spLocks noChangeArrowheads="1"/>
        </xdr:cNvSpPr>
      </xdr:nvSpPr>
      <xdr:spPr bwMode="auto">
        <a:xfrm>
          <a:off x="4010025" y="5200650"/>
          <a:ext cx="85725" cy="857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104775</xdr:colOff>
      <xdr:row>15</xdr:row>
      <xdr:rowOff>104775</xdr:rowOff>
    </xdr:from>
    <xdr:to>
      <xdr:col>10</xdr:col>
      <xdr:colOff>38100</xdr:colOff>
      <xdr:row>16</xdr:row>
      <xdr:rowOff>9525</xdr:rowOff>
    </xdr:to>
    <xdr:sp macro="" textlink="">
      <xdr:nvSpPr>
        <xdr:cNvPr id="11304" name="Oval 40"/>
        <xdr:cNvSpPr>
          <a:spLocks noChangeArrowheads="1"/>
        </xdr:cNvSpPr>
      </xdr:nvSpPr>
      <xdr:spPr bwMode="auto">
        <a:xfrm>
          <a:off x="4638675" y="2952750"/>
          <a:ext cx="85725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 editAs="oneCell">
    <xdr:from>
      <xdr:col>5</xdr:col>
      <xdr:colOff>266700</xdr:colOff>
      <xdr:row>15</xdr:row>
      <xdr:rowOff>142875</xdr:rowOff>
    </xdr:from>
    <xdr:to>
      <xdr:col>5</xdr:col>
      <xdr:colOff>438150</xdr:colOff>
      <xdr:row>16</xdr:row>
      <xdr:rowOff>133350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3009900" y="2990850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FF"/>
              </a:solidFill>
              <a:latin typeface="Arial"/>
              <a:cs typeface="Arial"/>
            </a:rPr>
            <a:t>F3</a:t>
          </a:r>
        </a:p>
      </xdr:txBody>
    </xdr:sp>
    <xdr:clientData/>
  </xdr:twoCellAnchor>
  <xdr:twoCellAnchor>
    <xdr:from>
      <xdr:col>0</xdr:col>
      <xdr:colOff>742950</xdr:colOff>
      <xdr:row>33</xdr:row>
      <xdr:rowOff>0</xdr:rowOff>
    </xdr:from>
    <xdr:to>
      <xdr:col>1</xdr:col>
      <xdr:colOff>57150</xdr:colOff>
      <xdr:row>33</xdr:row>
      <xdr:rowOff>85725</xdr:rowOff>
    </xdr:to>
    <xdr:sp macro="" textlink="">
      <xdr:nvSpPr>
        <xdr:cNvPr id="11326" name="Oval 62"/>
        <xdr:cNvSpPr>
          <a:spLocks noChangeArrowheads="1"/>
        </xdr:cNvSpPr>
      </xdr:nvSpPr>
      <xdr:spPr bwMode="auto">
        <a:xfrm>
          <a:off x="742950" y="6200775"/>
          <a:ext cx="85725" cy="857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8</xdr:col>
      <xdr:colOff>38100</xdr:colOff>
      <xdr:row>37</xdr:row>
      <xdr:rowOff>0</xdr:rowOff>
    </xdr:from>
    <xdr:ext cx="76200" cy="200025"/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4191000" y="6877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247650</xdr:colOff>
      <xdr:row>37</xdr:row>
      <xdr:rowOff>0</xdr:rowOff>
    </xdr:from>
    <xdr:to>
      <xdr:col>6</xdr:col>
      <xdr:colOff>266700</xdr:colOff>
      <xdr:row>37</xdr:row>
      <xdr:rowOff>0</xdr:rowOff>
    </xdr:to>
    <xdr:sp macro="" textlink="" fLocksText="0">
      <xdr:nvSpPr>
        <xdr:cNvPr id="11336" name="Text Box 72"/>
        <xdr:cNvSpPr txBox="1">
          <a:spLocks noChangeArrowheads="1"/>
        </xdr:cNvSpPr>
      </xdr:nvSpPr>
      <xdr:spPr bwMode="auto">
        <a:xfrm>
          <a:off x="2990850" y="6877050"/>
          <a:ext cx="666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2000" tIns="36000" rIns="72000" bIns="36000" anchor="t" upright="1"/>
        <a:lstStyle/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  <xdr:twoCellAnchor>
    <xdr:from>
      <xdr:col>23</xdr:col>
      <xdr:colOff>38100</xdr:colOff>
      <xdr:row>37</xdr:row>
      <xdr:rowOff>0</xdr:rowOff>
    </xdr:from>
    <xdr:to>
      <xdr:col>23</xdr:col>
      <xdr:colOff>276225</xdr:colOff>
      <xdr:row>37</xdr:row>
      <xdr:rowOff>0</xdr:rowOff>
    </xdr:to>
    <xdr:sp macro="" textlink="">
      <xdr:nvSpPr>
        <xdr:cNvPr id="11365" name="Text Box 101"/>
        <xdr:cNvSpPr txBox="1">
          <a:spLocks noChangeArrowheads="1"/>
        </xdr:cNvSpPr>
      </xdr:nvSpPr>
      <xdr:spPr bwMode="auto">
        <a:xfrm>
          <a:off x="9439275" y="687705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161925</xdr:colOff>
      <xdr:row>27</xdr:row>
      <xdr:rowOff>95250</xdr:rowOff>
    </xdr:from>
    <xdr:to>
      <xdr:col>20</xdr:col>
      <xdr:colOff>400050</xdr:colOff>
      <xdr:row>27</xdr:row>
      <xdr:rowOff>123825</xdr:rowOff>
    </xdr:to>
    <xdr:sp macro="" textlink="">
      <xdr:nvSpPr>
        <xdr:cNvPr id="11501" name="Freeform 237"/>
        <xdr:cNvSpPr>
          <a:spLocks/>
        </xdr:cNvSpPr>
      </xdr:nvSpPr>
      <xdr:spPr bwMode="auto">
        <a:xfrm rot="1852126" flipV="1">
          <a:off x="6115050" y="5267325"/>
          <a:ext cx="1847850" cy="28575"/>
        </a:xfrm>
        <a:custGeom>
          <a:avLst/>
          <a:gdLst>
            <a:gd name="T0" fmla="*/ 0 w 143"/>
            <a:gd name="T1" fmla="*/ 0 h 70"/>
            <a:gd name="T2" fmla="*/ 62 w 143"/>
            <a:gd name="T3" fmla="*/ 22 h 70"/>
            <a:gd name="T4" fmla="*/ 100 w 143"/>
            <a:gd name="T5" fmla="*/ 39 h 70"/>
            <a:gd name="T6" fmla="*/ 114 w 143"/>
            <a:gd name="T7" fmla="*/ 47 h 70"/>
            <a:gd name="T8" fmla="*/ 132 w 143"/>
            <a:gd name="T9" fmla="*/ 62 h 70"/>
            <a:gd name="T10" fmla="*/ 137 w 143"/>
            <a:gd name="T11" fmla="*/ 68 h 70"/>
            <a:gd name="T12" fmla="*/ 143 w 143"/>
            <a:gd name="T13" fmla="*/ 70 h 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</a:cxnLst>
          <a:rect l="0" t="0" r="r" b="b"/>
          <a:pathLst>
            <a:path w="143" h="70">
              <a:moveTo>
                <a:pt x="0" y="0"/>
              </a:moveTo>
              <a:cubicBezTo>
                <a:pt x="21" y="7"/>
                <a:pt x="40" y="18"/>
                <a:pt x="62" y="22"/>
              </a:cubicBezTo>
              <a:cubicBezTo>
                <a:pt x="71" y="31"/>
                <a:pt x="87" y="36"/>
                <a:pt x="100" y="39"/>
              </a:cubicBezTo>
              <a:cubicBezTo>
                <a:pt x="105" y="42"/>
                <a:pt x="109" y="44"/>
                <a:pt x="114" y="47"/>
              </a:cubicBezTo>
              <a:cubicBezTo>
                <a:pt x="116" y="50"/>
                <a:pt x="128" y="59"/>
                <a:pt x="132" y="62"/>
              </a:cubicBezTo>
              <a:cubicBezTo>
                <a:pt x="134" y="64"/>
                <a:pt x="135" y="67"/>
                <a:pt x="137" y="68"/>
              </a:cubicBezTo>
              <a:cubicBezTo>
                <a:pt x="139" y="69"/>
                <a:pt x="143" y="70"/>
                <a:pt x="143" y="7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314325</xdr:colOff>
      <xdr:row>13</xdr:row>
      <xdr:rowOff>9525</xdr:rowOff>
    </xdr:from>
    <xdr:to>
      <xdr:col>0</xdr:col>
      <xdr:colOff>400050</xdr:colOff>
      <xdr:row>13</xdr:row>
      <xdr:rowOff>85725</xdr:rowOff>
    </xdr:to>
    <xdr:sp macro="" textlink="">
      <xdr:nvSpPr>
        <xdr:cNvPr id="11567" name="Oval 303"/>
        <xdr:cNvSpPr>
          <a:spLocks noChangeArrowheads="1"/>
        </xdr:cNvSpPr>
      </xdr:nvSpPr>
      <xdr:spPr bwMode="auto">
        <a:xfrm>
          <a:off x="314325" y="2514600"/>
          <a:ext cx="85725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0</xdr:col>
      <xdr:colOff>95250</xdr:colOff>
      <xdr:row>11</xdr:row>
      <xdr:rowOff>142875</xdr:rowOff>
    </xdr:from>
    <xdr:ext cx="190500" cy="180975"/>
    <xdr:sp macro="" textlink="">
      <xdr:nvSpPr>
        <xdr:cNvPr id="11587" name="Text Box 323"/>
        <xdr:cNvSpPr txBox="1">
          <a:spLocks noChangeArrowheads="1"/>
        </xdr:cNvSpPr>
      </xdr:nvSpPr>
      <xdr:spPr bwMode="auto">
        <a:xfrm>
          <a:off x="95250" y="230505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P3</a:t>
          </a:r>
        </a:p>
      </xdr:txBody>
    </xdr:sp>
    <xdr:clientData/>
  </xdr:oneCellAnchor>
  <xdr:oneCellAnchor>
    <xdr:from>
      <xdr:col>2</xdr:col>
      <xdr:colOff>28575</xdr:colOff>
      <xdr:row>28</xdr:row>
      <xdr:rowOff>76200</xdr:rowOff>
    </xdr:from>
    <xdr:ext cx="190500" cy="180975"/>
    <xdr:sp macro="" textlink="">
      <xdr:nvSpPr>
        <xdr:cNvPr id="11589" name="Text Box 325"/>
        <xdr:cNvSpPr txBox="1">
          <a:spLocks noChangeArrowheads="1"/>
        </xdr:cNvSpPr>
      </xdr:nvSpPr>
      <xdr:spPr bwMode="auto">
        <a:xfrm>
          <a:off x="1247775" y="5419725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P2</a:t>
          </a:r>
        </a:p>
      </xdr:txBody>
    </xdr:sp>
    <xdr:clientData/>
  </xdr:oneCellAnchor>
  <xdr:oneCellAnchor>
    <xdr:from>
      <xdr:col>7</xdr:col>
      <xdr:colOff>47625</xdr:colOff>
      <xdr:row>28</xdr:row>
      <xdr:rowOff>76200</xdr:rowOff>
    </xdr:from>
    <xdr:ext cx="190500" cy="180975"/>
    <xdr:sp macro="" textlink="">
      <xdr:nvSpPr>
        <xdr:cNvPr id="11592" name="Text Box 328"/>
        <xdr:cNvSpPr txBox="1">
          <a:spLocks noChangeArrowheads="1"/>
        </xdr:cNvSpPr>
      </xdr:nvSpPr>
      <xdr:spPr bwMode="auto">
        <a:xfrm>
          <a:off x="3971925" y="5419725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P1</a:t>
          </a:r>
        </a:p>
      </xdr:txBody>
    </xdr:sp>
    <xdr:clientData/>
  </xdr:oneCellAnchor>
  <xdr:twoCellAnchor>
    <xdr:from>
      <xdr:col>0</xdr:col>
      <xdr:colOff>742950</xdr:colOff>
      <xdr:row>32</xdr:row>
      <xdr:rowOff>28575</xdr:rowOff>
    </xdr:from>
    <xdr:to>
      <xdr:col>1</xdr:col>
      <xdr:colOff>76200</xdr:colOff>
      <xdr:row>32</xdr:row>
      <xdr:rowOff>114300</xdr:rowOff>
    </xdr:to>
    <xdr:sp macro="" textlink="">
      <xdr:nvSpPr>
        <xdr:cNvPr id="11653" name="Oval 389"/>
        <xdr:cNvSpPr>
          <a:spLocks noChangeArrowheads="1"/>
        </xdr:cNvSpPr>
      </xdr:nvSpPr>
      <xdr:spPr bwMode="auto">
        <a:xfrm>
          <a:off x="742950" y="6057900"/>
          <a:ext cx="104775" cy="857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114300</xdr:colOff>
      <xdr:row>31</xdr:row>
      <xdr:rowOff>123825</xdr:rowOff>
    </xdr:from>
    <xdr:to>
      <xdr:col>22</xdr:col>
      <xdr:colOff>57150</xdr:colOff>
      <xdr:row>31</xdr:row>
      <xdr:rowOff>123825</xdr:rowOff>
    </xdr:to>
    <xdr:sp macro="" textlink="">
      <xdr:nvSpPr>
        <xdr:cNvPr id="11716" name="Line 452"/>
        <xdr:cNvSpPr>
          <a:spLocks noChangeShapeType="1"/>
        </xdr:cNvSpPr>
      </xdr:nvSpPr>
      <xdr:spPr bwMode="auto">
        <a:xfrm>
          <a:off x="8286750" y="5981700"/>
          <a:ext cx="4095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21</xdr:col>
      <xdr:colOff>171450</xdr:colOff>
      <xdr:row>30</xdr:row>
      <xdr:rowOff>28575</xdr:rowOff>
    </xdr:from>
    <xdr:ext cx="723900" cy="180975"/>
    <xdr:sp macro="" textlink="">
      <xdr:nvSpPr>
        <xdr:cNvPr id="11718" name="Text Box 454"/>
        <xdr:cNvSpPr txBox="1">
          <a:spLocks noChangeArrowheads="1"/>
        </xdr:cNvSpPr>
      </xdr:nvSpPr>
      <xdr:spPr bwMode="auto">
        <a:xfrm>
          <a:off x="8343900" y="5715000"/>
          <a:ext cx="723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Brünigstrasse</a:t>
          </a:r>
        </a:p>
      </xdr:txBody>
    </xdr:sp>
    <xdr:clientData/>
  </xdr:oneCellAnchor>
  <xdr:twoCellAnchor>
    <xdr:from>
      <xdr:col>16</xdr:col>
      <xdr:colOff>238125</xdr:colOff>
      <xdr:row>22</xdr:row>
      <xdr:rowOff>228600</xdr:rowOff>
    </xdr:from>
    <xdr:to>
      <xdr:col>16</xdr:col>
      <xdr:colOff>504825</xdr:colOff>
      <xdr:row>26</xdr:row>
      <xdr:rowOff>85725</xdr:rowOff>
    </xdr:to>
    <xdr:pic>
      <xdr:nvPicPr>
        <xdr:cNvPr id="11722" name="Picture 4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4276725"/>
          <a:ext cx="2667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18</xdr:col>
      <xdr:colOff>95250</xdr:colOff>
      <xdr:row>24</xdr:row>
      <xdr:rowOff>276225</xdr:rowOff>
    </xdr:from>
    <xdr:to>
      <xdr:col>19</xdr:col>
      <xdr:colOff>257175</xdr:colOff>
      <xdr:row>29</xdr:row>
      <xdr:rowOff>9525</xdr:rowOff>
    </xdr:to>
    <xdr:pic>
      <xdr:nvPicPr>
        <xdr:cNvPr id="11723" name="Picture 4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4791075"/>
          <a:ext cx="33337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oneCellAnchor>
    <xdr:from>
      <xdr:col>19</xdr:col>
      <xdr:colOff>0</xdr:colOff>
      <xdr:row>29</xdr:row>
      <xdr:rowOff>57150</xdr:rowOff>
    </xdr:from>
    <xdr:ext cx="180975" cy="200025"/>
    <xdr:sp macro="" textlink="">
      <xdr:nvSpPr>
        <xdr:cNvPr id="11724" name="Text Box 460"/>
        <xdr:cNvSpPr txBox="1">
          <a:spLocks noChangeArrowheads="1"/>
        </xdr:cNvSpPr>
      </xdr:nvSpPr>
      <xdr:spPr bwMode="auto">
        <a:xfrm>
          <a:off x="7267575" y="55721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</a:t>
          </a:r>
        </a:p>
      </xdr:txBody>
    </xdr:sp>
    <xdr:clientData/>
  </xdr:oneCellAnchor>
  <xdr:oneCellAnchor>
    <xdr:from>
      <xdr:col>17</xdr:col>
      <xdr:colOff>57150</xdr:colOff>
      <xdr:row>28</xdr:row>
      <xdr:rowOff>28575</xdr:rowOff>
    </xdr:from>
    <xdr:ext cx="228600" cy="200025"/>
    <xdr:sp macro="" textlink="">
      <xdr:nvSpPr>
        <xdr:cNvPr id="11726" name="Text Box 462"/>
        <xdr:cNvSpPr txBox="1">
          <a:spLocks noChangeArrowheads="1"/>
        </xdr:cNvSpPr>
      </xdr:nvSpPr>
      <xdr:spPr bwMode="auto">
        <a:xfrm>
          <a:off x="6905625" y="5372100"/>
          <a:ext cx="228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Bu</a:t>
          </a:r>
        </a:p>
      </xdr:txBody>
    </xdr:sp>
    <xdr:clientData/>
  </xdr:oneCellAnchor>
  <xdr:twoCellAnchor>
    <xdr:from>
      <xdr:col>16</xdr:col>
      <xdr:colOff>95250</xdr:colOff>
      <xdr:row>22</xdr:row>
      <xdr:rowOff>152400</xdr:rowOff>
    </xdr:from>
    <xdr:to>
      <xdr:col>16</xdr:col>
      <xdr:colOff>352425</xdr:colOff>
      <xdr:row>25</xdr:row>
      <xdr:rowOff>161925</xdr:rowOff>
    </xdr:to>
    <xdr:pic>
      <xdr:nvPicPr>
        <xdr:cNvPr id="11727" name="Picture 4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4200525"/>
          <a:ext cx="2571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2</xdr:col>
      <xdr:colOff>114300</xdr:colOff>
      <xdr:row>14</xdr:row>
      <xdr:rowOff>152400</xdr:rowOff>
    </xdr:from>
    <xdr:to>
      <xdr:col>2</xdr:col>
      <xdr:colOff>200025</xdr:colOff>
      <xdr:row>15</xdr:row>
      <xdr:rowOff>66675</xdr:rowOff>
    </xdr:to>
    <xdr:sp macro="" textlink="">
      <xdr:nvSpPr>
        <xdr:cNvPr id="11752" name="Oval 488"/>
        <xdr:cNvSpPr>
          <a:spLocks noChangeArrowheads="1"/>
        </xdr:cNvSpPr>
      </xdr:nvSpPr>
      <xdr:spPr bwMode="auto">
        <a:xfrm>
          <a:off x="1333500" y="2828925"/>
          <a:ext cx="85725" cy="857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</xdr:sp>
    <xdr:clientData/>
  </xdr:twoCellAnchor>
  <xdr:oneCellAnchor>
    <xdr:from>
      <xdr:col>2</xdr:col>
      <xdr:colOff>504825</xdr:colOff>
      <xdr:row>24</xdr:row>
      <xdr:rowOff>47625</xdr:rowOff>
    </xdr:from>
    <xdr:ext cx="76200" cy="200025"/>
    <xdr:sp macro="" textlink="">
      <xdr:nvSpPr>
        <xdr:cNvPr id="11759" name="Text Box 495"/>
        <xdr:cNvSpPr txBox="1">
          <a:spLocks noChangeArrowheads="1"/>
        </xdr:cNvSpPr>
      </xdr:nvSpPr>
      <xdr:spPr bwMode="auto">
        <a:xfrm>
          <a:off x="1724025" y="4562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228600</xdr:colOff>
      <xdr:row>15</xdr:row>
      <xdr:rowOff>142875</xdr:rowOff>
    </xdr:from>
    <xdr:to>
      <xdr:col>3</xdr:col>
      <xdr:colOff>466725</xdr:colOff>
      <xdr:row>16</xdr:row>
      <xdr:rowOff>133350</xdr:rowOff>
    </xdr:to>
    <xdr:sp macro="" textlink="">
      <xdr:nvSpPr>
        <xdr:cNvPr id="11773" name="Text Box 509"/>
        <xdr:cNvSpPr txBox="1">
          <a:spLocks noChangeArrowheads="1"/>
        </xdr:cNvSpPr>
      </xdr:nvSpPr>
      <xdr:spPr bwMode="auto">
        <a:xfrm>
          <a:off x="2095500" y="2990850"/>
          <a:ext cx="2381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FF"/>
              </a:solidFill>
              <a:latin typeface="Arial"/>
              <a:cs typeface="Arial"/>
            </a:rPr>
            <a:t>F2</a:t>
          </a:r>
        </a:p>
      </xdr:txBody>
    </xdr:sp>
    <xdr:clientData/>
  </xdr:twoCellAnchor>
  <xdr:twoCellAnchor>
    <xdr:from>
      <xdr:col>3</xdr:col>
      <xdr:colOff>133350</xdr:colOff>
      <xdr:row>16</xdr:row>
      <xdr:rowOff>104775</xdr:rowOff>
    </xdr:from>
    <xdr:to>
      <xdr:col>3</xdr:col>
      <xdr:colOff>219075</xdr:colOff>
      <xdr:row>17</xdr:row>
      <xdr:rowOff>19050</xdr:rowOff>
    </xdr:to>
    <xdr:sp macro="" textlink="">
      <xdr:nvSpPr>
        <xdr:cNvPr id="11780" name="Oval 516"/>
        <xdr:cNvSpPr>
          <a:spLocks noChangeArrowheads="1"/>
        </xdr:cNvSpPr>
      </xdr:nvSpPr>
      <xdr:spPr bwMode="auto">
        <a:xfrm>
          <a:off x="2000250" y="3124200"/>
          <a:ext cx="85725" cy="857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</xdr:sp>
    <xdr:clientData/>
  </xdr:twoCellAnchor>
  <xdr:twoCellAnchor editAs="oneCell">
    <xdr:from>
      <xdr:col>1</xdr:col>
      <xdr:colOff>390525</xdr:colOff>
      <xdr:row>13</xdr:row>
      <xdr:rowOff>133350</xdr:rowOff>
    </xdr:from>
    <xdr:to>
      <xdr:col>2</xdr:col>
      <xdr:colOff>133350</xdr:colOff>
      <xdr:row>14</xdr:row>
      <xdr:rowOff>123825</xdr:rowOff>
    </xdr:to>
    <xdr:sp macro="" textlink="">
      <xdr:nvSpPr>
        <xdr:cNvPr id="11781" name="Text Box 517"/>
        <xdr:cNvSpPr txBox="1">
          <a:spLocks noChangeArrowheads="1"/>
        </xdr:cNvSpPr>
      </xdr:nvSpPr>
      <xdr:spPr bwMode="auto">
        <a:xfrm>
          <a:off x="1162050" y="2638425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FF"/>
              </a:solidFill>
              <a:latin typeface="Arial"/>
              <a:cs typeface="Arial"/>
            </a:rPr>
            <a:t>F1</a:t>
          </a:r>
        </a:p>
      </xdr:txBody>
    </xdr:sp>
    <xdr:clientData/>
  </xdr:twoCellAnchor>
  <xdr:twoCellAnchor>
    <xdr:from>
      <xdr:col>5</xdr:col>
      <xdr:colOff>457200</xdr:colOff>
      <xdr:row>16</xdr:row>
      <xdr:rowOff>38100</xdr:rowOff>
    </xdr:from>
    <xdr:to>
      <xdr:col>5</xdr:col>
      <xdr:colOff>542925</xdr:colOff>
      <xdr:row>16</xdr:row>
      <xdr:rowOff>123825</xdr:rowOff>
    </xdr:to>
    <xdr:sp macro="" textlink="">
      <xdr:nvSpPr>
        <xdr:cNvPr id="11782" name="Oval 518"/>
        <xdr:cNvSpPr>
          <a:spLocks noChangeArrowheads="1"/>
        </xdr:cNvSpPr>
      </xdr:nvSpPr>
      <xdr:spPr bwMode="auto">
        <a:xfrm>
          <a:off x="3200400" y="3057525"/>
          <a:ext cx="85725" cy="857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</xdr:sp>
    <xdr:clientData/>
  </xdr:twoCellAnchor>
  <xdr:twoCellAnchor editAs="oneCell">
    <xdr:from>
      <xdr:col>16</xdr:col>
      <xdr:colOff>609600</xdr:colOff>
      <xdr:row>24</xdr:row>
      <xdr:rowOff>28575</xdr:rowOff>
    </xdr:from>
    <xdr:to>
      <xdr:col>17</xdr:col>
      <xdr:colOff>123825</xdr:colOff>
      <xdr:row>27</xdr:row>
      <xdr:rowOff>47625</xdr:rowOff>
    </xdr:to>
    <xdr:pic>
      <xdr:nvPicPr>
        <xdr:cNvPr id="11786" name="Picture 5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4543425"/>
          <a:ext cx="16192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19</xdr:col>
      <xdr:colOff>104775</xdr:colOff>
      <xdr:row>25</xdr:row>
      <xdr:rowOff>38100</xdr:rowOff>
    </xdr:from>
    <xdr:to>
      <xdr:col>20</xdr:col>
      <xdr:colOff>104775</xdr:colOff>
      <xdr:row>29</xdr:row>
      <xdr:rowOff>57150</xdr:rowOff>
    </xdr:to>
    <xdr:pic>
      <xdr:nvPicPr>
        <xdr:cNvPr id="11787" name="Picture 52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867275"/>
          <a:ext cx="29527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17</xdr:col>
      <xdr:colOff>95250</xdr:colOff>
      <xdr:row>24</xdr:row>
      <xdr:rowOff>152400</xdr:rowOff>
    </xdr:from>
    <xdr:to>
      <xdr:col>18</xdr:col>
      <xdr:colOff>0</xdr:colOff>
      <xdr:row>27</xdr:row>
      <xdr:rowOff>133350</xdr:rowOff>
    </xdr:to>
    <xdr:pic>
      <xdr:nvPicPr>
        <xdr:cNvPr id="11788" name="Picture 52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67250"/>
          <a:ext cx="1524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18</xdr:col>
      <xdr:colOff>9525</xdr:colOff>
      <xdr:row>24</xdr:row>
      <xdr:rowOff>219075</xdr:rowOff>
    </xdr:from>
    <xdr:to>
      <xdr:col>18</xdr:col>
      <xdr:colOff>161925</xdr:colOff>
      <xdr:row>28</xdr:row>
      <xdr:rowOff>28575</xdr:rowOff>
    </xdr:to>
    <xdr:pic>
      <xdr:nvPicPr>
        <xdr:cNvPr id="11789" name="Picture 5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4733925"/>
          <a:ext cx="1524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16</xdr:col>
      <xdr:colOff>400050</xdr:colOff>
      <xdr:row>23</xdr:row>
      <xdr:rowOff>47625</xdr:rowOff>
    </xdr:from>
    <xdr:to>
      <xdr:col>17</xdr:col>
      <xdr:colOff>9525</xdr:colOff>
      <xdr:row>27</xdr:row>
      <xdr:rowOff>9525</xdr:rowOff>
    </xdr:to>
    <xdr:pic>
      <xdr:nvPicPr>
        <xdr:cNvPr id="11791" name="Picture 5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4391025"/>
          <a:ext cx="2571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20</xdr:col>
      <xdr:colOff>266700</xdr:colOff>
      <xdr:row>30</xdr:row>
      <xdr:rowOff>57150</xdr:rowOff>
    </xdr:from>
    <xdr:to>
      <xdr:col>20</xdr:col>
      <xdr:colOff>504825</xdr:colOff>
      <xdr:row>30</xdr:row>
      <xdr:rowOff>57150</xdr:rowOff>
    </xdr:to>
    <xdr:sp macro="" textlink="">
      <xdr:nvSpPr>
        <xdr:cNvPr id="11792" name="Line 528"/>
        <xdr:cNvSpPr>
          <a:spLocks noChangeShapeType="1"/>
        </xdr:cNvSpPr>
      </xdr:nvSpPr>
      <xdr:spPr bwMode="auto">
        <a:xfrm>
          <a:off x="7829550" y="5743575"/>
          <a:ext cx="23812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47625</xdr:colOff>
      <xdr:row>30</xdr:row>
      <xdr:rowOff>114300</xdr:rowOff>
    </xdr:from>
    <xdr:to>
      <xdr:col>21</xdr:col>
      <xdr:colOff>104775</xdr:colOff>
      <xdr:row>31</xdr:row>
      <xdr:rowOff>123825</xdr:rowOff>
    </xdr:to>
    <xdr:sp macro="" textlink="">
      <xdr:nvSpPr>
        <xdr:cNvPr id="11793" name="Line 529"/>
        <xdr:cNvSpPr>
          <a:spLocks noChangeShapeType="1"/>
        </xdr:cNvSpPr>
      </xdr:nvSpPr>
      <xdr:spPr bwMode="auto">
        <a:xfrm>
          <a:off x="8220075" y="5800725"/>
          <a:ext cx="5715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495300</xdr:colOff>
      <xdr:row>28</xdr:row>
      <xdr:rowOff>161925</xdr:rowOff>
    </xdr:from>
    <xdr:to>
      <xdr:col>20</xdr:col>
      <xdr:colOff>542925</xdr:colOff>
      <xdr:row>30</xdr:row>
      <xdr:rowOff>57150</xdr:rowOff>
    </xdr:to>
    <xdr:sp macro="" textlink="">
      <xdr:nvSpPr>
        <xdr:cNvPr id="11794" name="Line 530"/>
        <xdr:cNvSpPr>
          <a:spLocks noChangeShapeType="1"/>
        </xdr:cNvSpPr>
      </xdr:nvSpPr>
      <xdr:spPr bwMode="auto">
        <a:xfrm flipV="1">
          <a:off x="8058150" y="5505450"/>
          <a:ext cx="47625" cy="2381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20</xdr:col>
      <xdr:colOff>228600</xdr:colOff>
      <xdr:row>26</xdr:row>
      <xdr:rowOff>114300</xdr:rowOff>
    </xdr:from>
    <xdr:ext cx="666750" cy="180975"/>
    <xdr:sp macro="" textlink="">
      <xdr:nvSpPr>
        <xdr:cNvPr id="11795" name="Text Box 531"/>
        <xdr:cNvSpPr txBox="1">
          <a:spLocks noChangeArrowheads="1"/>
        </xdr:cNvSpPr>
      </xdr:nvSpPr>
      <xdr:spPr bwMode="auto">
        <a:xfrm>
          <a:off x="7791450" y="5114925"/>
          <a:ext cx="6667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Forststrasse</a:t>
          </a:r>
        </a:p>
      </xdr:txBody>
    </xdr:sp>
    <xdr:clientData/>
  </xdr:oneCellAnchor>
  <xdr:oneCellAnchor>
    <xdr:from>
      <xdr:col>21</xdr:col>
      <xdr:colOff>28575</xdr:colOff>
      <xdr:row>28</xdr:row>
      <xdr:rowOff>76200</xdr:rowOff>
    </xdr:from>
    <xdr:ext cx="809625" cy="180975"/>
    <xdr:sp macro="" textlink="">
      <xdr:nvSpPr>
        <xdr:cNvPr id="11796" name="Text Box 532"/>
        <xdr:cNvSpPr txBox="1">
          <a:spLocks noChangeArrowheads="1"/>
        </xdr:cNvSpPr>
      </xdr:nvSpPr>
      <xdr:spPr bwMode="auto">
        <a:xfrm>
          <a:off x="8201025" y="5419725"/>
          <a:ext cx="8096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Steinschlagnetz</a:t>
          </a:r>
        </a:p>
      </xdr:txBody>
    </xdr:sp>
    <xdr:clientData/>
  </xdr:oneCellAnchor>
  <xdr:twoCellAnchor>
    <xdr:from>
      <xdr:col>0</xdr:col>
      <xdr:colOff>704850</xdr:colOff>
      <xdr:row>28</xdr:row>
      <xdr:rowOff>28575</xdr:rowOff>
    </xdr:from>
    <xdr:to>
      <xdr:col>8</xdr:col>
      <xdr:colOff>171450</xdr:colOff>
      <xdr:row>28</xdr:row>
      <xdr:rowOff>28575</xdr:rowOff>
    </xdr:to>
    <xdr:sp macro="" textlink="">
      <xdr:nvSpPr>
        <xdr:cNvPr id="11797" name="Line 533"/>
        <xdr:cNvSpPr>
          <a:spLocks noChangeShapeType="1"/>
        </xdr:cNvSpPr>
      </xdr:nvSpPr>
      <xdr:spPr bwMode="auto">
        <a:xfrm flipV="1">
          <a:off x="704850" y="5372100"/>
          <a:ext cx="3619500" cy="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171450</xdr:colOff>
      <xdr:row>28</xdr:row>
      <xdr:rowOff>19050</xdr:rowOff>
    </xdr:from>
    <xdr:to>
      <xdr:col>10</xdr:col>
      <xdr:colOff>228600</xdr:colOff>
      <xdr:row>29</xdr:row>
      <xdr:rowOff>57150</xdr:rowOff>
    </xdr:to>
    <xdr:sp macro="" textlink="">
      <xdr:nvSpPr>
        <xdr:cNvPr id="11798" name="Line 534"/>
        <xdr:cNvSpPr>
          <a:spLocks noChangeShapeType="1"/>
        </xdr:cNvSpPr>
      </xdr:nvSpPr>
      <xdr:spPr bwMode="auto">
        <a:xfrm>
          <a:off x="4324350" y="5362575"/>
          <a:ext cx="590550" cy="20955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695325</xdr:colOff>
      <xdr:row>27</xdr:row>
      <xdr:rowOff>9525</xdr:rowOff>
    </xdr:from>
    <xdr:to>
      <xdr:col>8</xdr:col>
      <xdr:colOff>200025</xdr:colOff>
      <xdr:row>27</xdr:row>
      <xdr:rowOff>28575</xdr:rowOff>
    </xdr:to>
    <xdr:sp macro="" textlink="">
      <xdr:nvSpPr>
        <xdr:cNvPr id="11801" name="Line 537"/>
        <xdr:cNvSpPr>
          <a:spLocks noChangeShapeType="1"/>
        </xdr:cNvSpPr>
      </xdr:nvSpPr>
      <xdr:spPr bwMode="auto">
        <a:xfrm>
          <a:off x="695325" y="5181600"/>
          <a:ext cx="3657600" cy="1905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209550</xdr:colOff>
      <xdr:row>27</xdr:row>
      <xdr:rowOff>38100</xdr:rowOff>
    </xdr:from>
    <xdr:to>
      <xdr:col>10</xdr:col>
      <xdr:colOff>285750</xdr:colOff>
      <xdr:row>28</xdr:row>
      <xdr:rowOff>85725</xdr:rowOff>
    </xdr:to>
    <xdr:sp macro="" textlink="">
      <xdr:nvSpPr>
        <xdr:cNvPr id="11802" name="Line 538"/>
        <xdr:cNvSpPr>
          <a:spLocks noChangeShapeType="1"/>
        </xdr:cNvSpPr>
      </xdr:nvSpPr>
      <xdr:spPr bwMode="auto">
        <a:xfrm>
          <a:off x="4362450" y="5210175"/>
          <a:ext cx="609600" cy="219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704850</xdr:colOff>
      <xdr:row>27</xdr:row>
      <xdr:rowOff>85725</xdr:rowOff>
    </xdr:from>
    <xdr:to>
      <xdr:col>8</xdr:col>
      <xdr:colOff>171450</xdr:colOff>
      <xdr:row>27</xdr:row>
      <xdr:rowOff>104775</xdr:rowOff>
    </xdr:to>
    <xdr:sp macro="" textlink="">
      <xdr:nvSpPr>
        <xdr:cNvPr id="11804" name="Line 540"/>
        <xdr:cNvSpPr>
          <a:spLocks noChangeShapeType="1"/>
        </xdr:cNvSpPr>
      </xdr:nvSpPr>
      <xdr:spPr bwMode="auto">
        <a:xfrm>
          <a:off x="704850" y="5257800"/>
          <a:ext cx="3619500" cy="1905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381000</xdr:colOff>
      <xdr:row>33</xdr:row>
      <xdr:rowOff>57150</xdr:rowOff>
    </xdr:from>
    <xdr:to>
      <xdr:col>4</xdr:col>
      <xdr:colOff>209550</xdr:colOff>
      <xdr:row>33</xdr:row>
      <xdr:rowOff>57150</xdr:rowOff>
    </xdr:to>
    <xdr:sp macro="" textlink="">
      <xdr:nvSpPr>
        <xdr:cNvPr id="11806" name="Line 542"/>
        <xdr:cNvSpPr>
          <a:spLocks noChangeShapeType="1"/>
        </xdr:cNvSpPr>
      </xdr:nvSpPr>
      <xdr:spPr bwMode="auto">
        <a:xfrm>
          <a:off x="2247900" y="6257925"/>
          <a:ext cx="4095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76200</xdr:colOff>
      <xdr:row>31</xdr:row>
      <xdr:rowOff>142875</xdr:rowOff>
    </xdr:from>
    <xdr:ext cx="962025" cy="685800"/>
    <xdr:sp macro="" textlink="">
      <xdr:nvSpPr>
        <xdr:cNvPr id="11807" name="Text Box 543"/>
        <xdr:cNvSpPr txBox="1">
          <a:spLocks noChangeArrowheads="1"/>
        </xdr:cNvSpPr>
      </xdr:nvSpPr>
      <xdr:spPr bwMode="auto">
        <a:xfrm>
          <a:off x="2819400" y="6000750"/>
          <a:ext cx="9620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Forststrasse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Steinschlagnetz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Brünigstr. A8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3</xdr:col>
      <xdr:colOff>381000</xdr:colOff>
      <xdr:row>34</xdr:row>
      <xdr:rowOff>38100</xdr:rowOff>
    </xdr:from>
    <xdr:to>
      <xdr:col>4</xdr:col>
      <xdr:colOff>209550</xdr:colOff>
      <xdr:row>34</xdr:row>
      <xdr:rowOff>38100</xdr:rowOff>
    </xdr:to>
    <xdr:sp macro="" textlink="">
      <xdr:nvSpPr>
        <xdr:cNvPr id="11808" name="Line 544"/>
        <xdr:cNvSpPr>
          <a:spLocks noChangeShapeType="1"/>
        </xdr:cNvSpPr>
      </xdr:nvSpPr>
      <xdr:spPr bwMode="auto">
        <a:xfrm>
          <a:off x="2247900" y="6410325"/>
          <a:ext cx="409575" cy="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390525</xdr:colOff>
      <xdr:row>32</xdr:row>
      <xdr:rowOff>66675</xdr:rowOff>
    </xdr:from>
    <xdr:to>
      <xdr:col>4</xdr:col>
      <xdr:colOff>219075</xdr:colOff>
      <xdr:row>32</xdr:row>
      <xdr:rowOff>66675</xdr:rowOff>
    </xdr:to>
    <xdr:sp macro="" textlink="">
      <xdr:nvSpPr>
        <xdr:cNvPr id="11809" name="Line 545"/>
        <xdr:cNvSpPr>
          <a:spLocks noChangeShapeType="1"/>
        </xdr:cNvSpPr>
      </xdr:nvSpPr>
      <xdr:spPr bwMode="auto">
        <a:xfrm>
          <a:off x="2257425" y="6096000"/>
          <a:ext cx="40957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10</xdr:col>
      <xdr:colOff>295275</xdr:colOff>
      <xdr:row>14</xdr:row>
      <xdr:rowOff>133350</xdr:rowOff>
    </xdr:from>
    <xdr:ext cx="190500" cy="180975"/>
    <xdr:sp macro="" textlink="">
      <xdr:nvSpPr>
        <xdr:cNvPr id="11810" name="Text Box 546"/>
        <xdr:cNvSpPr txBox="1">
          <a:spLocks noChangeArrowheads="1"/>
        </xdr:cNvSpPr>
      </xdr:nvSpPr>
      <xdr:spPr bwMode="auto">
        <a:xfrm>
          <a:off x="4981575" y="2809875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P4</a:t>
          </a:r>
        </a:p>
      </xdr:txBody>
    </xdr:sp>
    <xdr:clientData/>
  </xdr:oneCellAnchor>
  <xdr:twoCellAnchor>
    <xdr:from>
      <xdr:col>9</xdr:col>
      <xdr:colOff>123825</xdr:colOff>
      <xdr:row>14</xdr:row>
      <xdr:rowOff>85725</xdr:rowOff>
    </xdr:from>
    <xdr:to>
      <xdr:col>9</xdr:col>
      <xdr:colOff>133350</xdr:colOff>
      <xdr:row>15</xdr:row>
      <xdr:rowOff>28575</xdr:rowOff>
    </xdr:to>
    <xdr:sp macro="" textlink="">
      <xdr:nvSpPr>
        <xdr:cNvPr id="11811" name="Line 547"/>
        <xdr:cNvSpPr>
          <a:spLocks noChangeShapeType="1"/>
        </xdr:cNvSpPr>
      </xdr:nvSpPr>
      <xdr:spPr bwMode="auto">
        <a:xfrm flipH="1">
          <a:off x="4657725" y="2762250"/>
          <a:ext cx="9525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342900</xdr:colOff>
      <xdr:row>14</xdr:row>
      <xdr:rowOff>95250</xdr:rowOff>
    </xdr:from>
    <xdr:to>
      <xdr:col>9</xdr:col>
      <xdr:colOff>114300</xdr:colOff>
      <xdr:row>15</xdr:row>
      <xdr:rowOff>19050</xdr:rowOff>
    </xdr:to>
    <xdr:sp macro="" textlink="">
      <xdr:nvSpPr>
        <xdr:cNvPr id="11812" name="Line 548"/>
        <xdr:cNvSpPr>
          <a:spLocks noChangeShapeType="1"/>
        </xdr:cNvSpPr>
      </xdr:nvSpPr>
      <xdr:spPr bwMode="auto">
        <a:xfrm flipH="1" flipV="1">
          <a:off x="2209800" y="2771775"/>
          <a:ext cx="2438400" cy="95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114300</xdr:colOff>
      <xdr:row>14</xdr:row>
      <xdr:rowOff>104775</xdr:rowOff>
    </xdr:from>
    <xdr:to>
      <xdr:col>3</xdr:col>
      <xdr:colOff>342900</xdr:colOff>
      <xdr:row>17</xdr:row>
      <xdr:rowOff>9525</xdr:rowOff>
    </xdr:to>
    <xdr:sp macro="" textlink="">
      <xdr:nvSpPr>
        <xdr:cNvPr id="11813" name="Line 549"/>
        <xdr:cNvSpPr>
          <a:spLocks noChangeShapeType="1"/>
        </xdr:cNvSpPr>
      </xdr:nvSpPr>
      <xdr:spPr bwMode="auto">
        <a:xfrm flipH="1">
          <a:off x="1981200" y="2781300"/>
          <a:ext cx="22860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16</xdr:row>
      <xdr:rowOff>161925</xdr:rowOff>
    </xdr:from>
    <xdr:to>
      <xdr:col>3</xdr:col>
      <xdr:colOff>114300</xdr:colOff>
      <xdr:row>17</xdr:row>
      <xdr:rowOff>9525</xdr:rowOff>
    </xdr:to>
    <xdr:sp macro="" textlink="">
      <xdr:nvSpPr>
        <xdr:cNvPr id="11814" name="Line 550"/>
        <xdr:cNvSpPr>
          <a:spLocks noChangeShapeType="1"/>
        </xdr:cNvSpPr>
      </xdr:nvSpPr>
      <xdr:spPr bwMode="auto">
        <a:xfrm flipH="1" flipV="1">
          <a:off x="1381125" y="3181350"/>
          <a:ext cx="600075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152400</xdr:colOff>
      <xdr:row>13</xdr:row>
      <xdr:rowOff>0</xdr:rowOff>
    </xdr:from>
    <xdr:to>
      <xdr:col>2</xdr:col>
      <xdr:colOff>257175</xdr:colOff>
      <xdr:row>16</xdr:row>
      <xdr:rowOff>152400</xdr:rowOff>
    </xdr:to>
    <xdr:sp macro="" textlink="">
      <xdr:nvSpPr>
        <xdr:cNvPr id="11815" name="Line 551"/>
        <xdr:cNvSpPr>
          <a:spLocks noChangeShapeType="1"/>
        </xdr:cNvSpPr>
      </xdr:nvSpPr>
      <xdr:spPr bwMode="auto">
        <a:xfrm flipV="1">
          <a:off x="1371600" y="2505075"/>
          <a:ext cx="104775" cy="666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685800</xdr:colOff>
      <xdr:row>11</xdr:row>
      <xdr:rowOff>161925</xdr:rowOff>
    </xdr:from>
    <xdr:to>
      <xdr:col>2</xdr:col>
      <xdr:colOff>257175</xdr:colOff>
      <xdr:row>12</xdr:row>
      <xdr:rowOff>161925</xdr:rowOff>
    </xdr:to>
    <xdr:sp macro="" textlink="">
      <xdr:nvSpPr>
        <xdr:cNvPr id="11816" name="Line 552"/>
        <xdr:cNvSpPr>
          <a:spLocks noChangeShapeType="1"/>
        </xdr:cNvSpPr>
      </xdr:nvSpPr>
      <xdr:spPr bwMode="auto">
        <a:xfrm flipH="1" flipV="1">
          <a:off x="685800" y="2324100"/>
          <a:ext cx="790575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361950</xdr:colOff>
      <xdr:row>12</xdr:row>
      <xdr:rowOff>0</xdr:rowOff>
    </xdr:from>
    <xdr:to>
      <xdr:col>0</xdr:col>
      <xdr:colOff>676275</xdr:colOff>
      <xdr:row>12</xdr:row>
      <xdr:rowOff>142875</xdr:rowOff>
    </xdr:to>
    <xdr:sp macro="" textlink="">
      <xdr:nvSpPr>
        <xdr:cNvPr id="11817" name="Line 553"/>
        <xdr:cNvSpPr>
          <a:spLocks noChangeShapeType="1"/>
        </xdr:cNvSpPr>
      </xdr:nvSpPr>
      <xdr:spPr bwMode="auto">
        <a:xfrm flipH="1">
          <a:off x="361950" y="2333625"/>
          <a:ext cx="314325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200025</xdr:colOff>
      <xdr:row>13</xdr:row>
      <xdr:rowOff>38100</xdr:rowOff>
    </xdr:from>
    <xdr:to>
      <xdr:col>9</xdr:col>
      <xdr:colOff>133350</xdr:colOff>
      <xdr:row>14</xdr:row>
      <xdr:rowOff>66675</xdr:rowOff>
    </xdr:to>
    <xdr:sp macro="" textlink="">
      <xdr:nvSpPr>
        <xdr:cNvPr id="11818" name="Line 554"/>
        <xdr:cNvSpPr>
          <a:spLocks noChangeShapeType="1"/>
        </xdr:cNvSpPr>
      </xdr:nvSpPr>
      <xdr:spPr bwMode="auto">
        <a:xfrm flipH="1" flipV="1">
          <a:off x="4124325" y="2543175"/>
          <a:ext cx="542925" cy="200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361950</xdr:colOff>
      <xdr:row>12</xdr:row>
      <xdr:rowOff>161925</xdr:rowOff>
    </xdr:from>
    <xdr:ext cx="314325" cy="200025"/>
    <xdr:sp macro="" textlink="">
      <xdr:nvSpPr>
        <xdr:cNvPr id="11819" name="Text Box 555"/>
        <xdr:cNvSpPr txBox="1">
          <a:spLocks noChangeArrowheads="1"/>
        </xdr:cNvSpPr>
      </xdr:nvSpPr>
      <xdr:spPr bwMode="auto">
        <a:xfrm>
          <a:off x="2228850" y="2495550"/>
          <a:ext cx="314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Fels</a:t>
          </a:r>
        </a:p>
      </xdr:txBody>
    </xdr:sp>
    <xdr:clientData/>
  </xdr:oneCellAnchor>
  <xdr:twoCellAnchor>
    <xdr:from>
      <xdr:col>2</xdr:col>
      <xdr:colOff>352425</xdr:colOff>
      <xdr:row>14</xdr:row>
      <xdr:rowOff>104775</xdr:rowOff>
    </xdr:from>
    <xdr:to>
      <xdr:col>3</xdr:col>
      <xdr:colOff>171450</xdr:colOff>
      <xdr:row>15</xdr:row>
      <xdr:rowOff>47625</xdr:rowOff>
    </xdr:to>
    <xdr:sp macro="" textlink="">
      <xdr:nvSpPr>
        <xdr:cNvPr id="11820" name="Line 556"/>
        <xdr:cNvSpPr>
          <a:spLocks noChangeShapeType="1"/>
        </xdr:cNvSpPr>
      </xdr:nvSpPr>
      <xdr:spPr bwMode="auto">
        <a:xfrm flipV="1">
          <a:off x="1571625" y="2781300"/>
          <a:ext cx="466725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14</xdr:row>
      <xdr:rowOff>57150</xdr:rowOff>
    </xdr:from>
    <xdr:to>
      <xdr:col>3</xdr:col>
      <xdr:colOff>276225</xdr:colOff>
      <xdr:row>16</xdr:row>
      <xdr:rowOff>19050</xdr:rowOff>
    </xdr:to>
    <xdr:sp macro="" textlink="">
      <xdr:nvSpPr>
        <xdr:cNvPr id="11821" name="Line 557"/>
        <xdr:cNvSpPr>
          <a:spLocks noChangeShapeType="1"/>
        </xdr:cNvSpPr>
      </xdr:nvSpPr>
      <xdr:spPr bwMode="auto">
        <a:xfrm flipV="1">
          <a:off x="1876425" y="2733675"/>
          <a:ext cx="26670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13</xdr:row>
      <xdr:rowOff>9525</xdr:rowOff>
    </xdr:from>
    <xdr:to>
      <xdr:col>2</xdr:col>
      <xdr:colOff>466725</xdr:colOff>
      <xdr:row>15</xdr:row>
      <xdr:rowOff>123825</xdr:rowOff>
    </xdr:to>
    <xdr:sp macro="" textlink="">
      <xdr:nvSpPr>
        <xdr:cNvPr id="11822" name="Line 558"/>
        <xdr:cNvSpPr>
          <a:spLocks noChangeShapeType="1"/>
        </xdr:cNvSpPr>
      </xdr:nvSpPr>
      <xdr:spPr bwMode="auto">
        <a:xfrm flipH="1" flipV="1">
          <a:off x="1600200" y="2514600"/>
          <a:ext cx="85725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13</xdr:row>
      <xdr:rowOff>57150</xdr:rowOff>
    </xdr:from>
    <xdr:to>
      <xdr:col>7</xdr:col>
      <xdr:colOff>66675</xdr:colOff>
      <xdr:row>14</xdr:row>
      <xdr:rowOff>76200</xdr:rowOff>
    </xdr:to>
    <xdr:sp macro="" textlink="">
      <xdr:nvSpPr>
        <xdr:cNvPr id="11823" name="Line 559"/>
        <xdr:cNvSpPr>
          <a:spLocks noChangeShapeType="1"/>
        </xdr:cNvSpPr>
      </xdr:nvSpPr>
      <xdr:spPr bwMode="auto">
        <a:xfrm flipH="1">
          <a:off x="3467100" y="2562225"/>
          <a:ext cx="523875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13</xdr:row>
      <xdr:rowOff>142875</xdr:rowOff>
    </xdr:from>
    <xdr:to>
      <xdr:col>8</xdr:col>
      <xdr:colOff>142875</xdr:colOff>
      <xdr:row>14</xdr:row>
      <xdr:rowOff>57150</xdr:rowOff>
    </xdr:to>
    <xdr:sp macro="" textlink="">
      <xdr:nvSpPr>
        <xdr:cNvPr id="11824" name="Line 560"/>
        <xdr:cNvSpPr>
          <a:spLocks noChangeShapeType="1"/>
        </xdr:cNvSpPr>
      </xdr:nvSpPr>
      <xdr:spPr bwMode="auto">
        <a:xfrm flipH="1" flipV="1">
          <a:off x="4038600" y="2647950"/>
          <a:ext cx="257175" cy="85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171450</xdr:colOff>
      <xdr:row>12</xdr:row>
      <xdr:rowOff>76200</xdr:rowOff>
    </xdr:from>
    <xdr:to>
      <xdr:col>5</xdr:col>
      <xdr:colOff>57150</xdr:colOff>
      <xdr:row>14</xdr:row>
      <xdr:rowOff>9525</xdr:rowOff>
    </xdr:to>
    <xdr:sp macro="" textlink="">
      <xdr:nvSpPr>
        <xdr:cNvPr id="11825" name="Line 561"/>
        <xdr:cNvSpPr>
          <a:spLocks noChangeShapeType="1"/>
        </xdr:cNvSpPr>
      </xdr:nvSpPr>
      <xdr:spPr bwMode="auto">
        <a:xfrm flipH="1" flipV="1">
          <a:off x="2619375" y="2409825"/>
          <a:ext cx="180975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428625</xdr:colOff>
      <xdr:row>10</xdr:row>
      <xdr:rowOff>38100</xdr:rowOff>
    </xdr:from>
    <xdr:to>
      <xdr:col>0</xdr:col>
      <xdr:colOff>542925</xdr:colOff>
      <xdr:row>12</xdr:row>
      <xdr:rowOff>19050</xdr:rowOff>
    </xdr:to>
    <xdr:sp macro="" textlink="">
      <xdr:nvSpPr>
        <xdr:cNvPr id="11826" name="Line 562"/>
        <xdr:cNvSpPr>
          <a:spLocks noChangeShapeType="1"/>
        </xdr:cNvSpPr>
      </xdr:nvSpPr>
      <xdr:spPr bwMode="auto">
        <a:xfrm flipV="1">
          <a:off x="428625" y="2028825"/>
          <a:ext cx="11430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</xdr:row>
      <xdr:rowOff>38100</xdr:rowOff>
    </xdr:from>
    <xdr:to>
      <xdr:col>1</xdr:col>
      <xdr:colOff>123825</xdr:colOff>
      <xdr:row>11</xdr:row>
      <xdr:rowOff>85725</xdr:rowOff>
    </xdr:to>
    <xdr:sp macro="" textlink="">
      <xdr:nvSpPr>
        <xdr:cNvPr id="11827" name="Line 563"/>
        <xdr:cNvSpPr>
          <a:spLocks noChangeShapeType="1"/>
        </xdr:cNvSpPr>
      </xdr:nvSpPr>
      <xdr:spPr bwMode="auto">
        <a:xfrm>
          <a:off x="809625" y="2028825"/>
          <a:ext cx="85725" cy="219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438150</xdr:colOff>
      <xdr:row>11</xdr:row>
      <xdr:rowOff>9525</xdr:rowOff>
    </xdr:from>
    <xdr:to>
      <xdr:col>2</xdr:col>
      <xdr:colOff>304800</xdr:colOff>
      <xdr:row>12</xdr:row>
      <xdr:rowOff>114300</xdr:rowOff>
    </xdr:to>
    <xdr:sp macro="" textlink="">
      <xdr:nvSpPr>
        <xdr:cNvPr id="11829" name="Line 565"/>
        <xdr:cNvSpPr>
          <a:spLocks noChangeShapeType="1"/>
        </xdr:cNvSpPr>
      </xdr:nvSpPr>
      <xdr:spPr bwMode="auto">
        <a:xfrm>
          <a:off x="1209675" y="2171700"/>
          <a:ext cx="314325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12</xdr:row>
      <xdr:rowOff>0</xdr:rowOff>
    </xdr:from>
    <xdr:to>
      <xdr:col>3</xdr:col>
      <xdr:colOff>228600</xdr:colOff>
      <xdr:row>12</xdr:row>
      <xdr:rowOff>76200</xdr:rowOff>
    </xdr:to>
    <xdr:sp macro="" textlink="">
      <xdr:nvSpPr>
        <xdr:cNvPr id="11830" name="Line 566"/>
        <xdr:cNvSpPr>
          <a:spLocks noChangeShapeType="1"/>
        </xdr:cNvSpPr>
      </xdr:nvSpPr>
      <xdr:spPr bwMode="auto">
        <a:xfrm>
          <a:off x="1323975" y="2333625"/>
          <a:ext cx="771525" cy="76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514350</xdr:colOff>
      <xdr:row>11</xdr:row>
      <xdr:rowOff>85725</xdr:rowOff>
    </xdr:from>
    <xdr:to>
      <xdr:col>3</xdr:col>
      <xdr:colOff>66675</xdr:colOff>
      <xdr:row>14</xdr:row>
      <xdr:rowOff>0</xdr:rowOff>
    </xdr:to>
    <xdr:sp macro="" textlink="">
      <xdr:nvSpPr>
        <xdr:cNvPr id="11831" name="Line 567"/>
        <xdr:cNvSpPr>
          <a:spLocks noChangeShapeType="1"/>
        </xdr:cNvSpPr>
      </xdr:nvSpPr>
      <xdr:spPr bwMode="auto">
        <a:xfrm flipH="1">
          <a:off x="1733550" y="2247900"/>
          <a:ext cx="200025" cy="428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</xdr:colOff>
      <xdr:row>12</xdr:row>
      <xdr:rowOff>114300</xdr:rowOff>
    </xdr:from>
    <xdr:to>
      <xdr:col>3</xdr:col>
      <xdr:colOff>200025</xdr:colOff>
      <xdr:row>14</xdr:row>
      <xdr:rowOff>66675</xdr:rowOff>
    </xdr:to>
    <xdr:sp macro="" textlink="">
      <xdr:nvSpPr>
        <xdr:cNvPr id="11832" name="Line 568"/>
        <xdr:cNvSpPr>
          <a:spLocks noChangeShapeType="1"/>
        </xdr:cNvSpPr>
      </xdr:nvSpPr>
      <xdr:spPr bwMode="auto">
        <a:xfrm flipH="1">
          <a:off x="1914525" y="2447925"/>
          <a:ext cx="15240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11</xdr:row>
      <xdr:rowOff>57150</xdr:rowOff>
    </xdr:from>
    <xdr:to>
      <xdr:col>1</xdr:col>
      <xdr:colOff>352425</xdr:colOff>
      <xdr:row>11</xdr:row>
      <xdr:rowOff>57150</xdr:rowOff>
    </xdr:to>
    <xdr:sp macro="" textlink="">
      <xdr:nvSpPr>
        <xdr:cNvPr id="11833" name="Line 569"/>
        <xdr:cNvSpPr>
          <a:spLocks noChangeShapeType="1"/>
        </xdr:cNvSpPr>
      </xdr:nvSpPr>
      <xdr:spPr bwMode="auto">
        <a:xfrm>
          <a:off x="781050" y="221932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323850</xdr:colOff>
      <xdr:row>12</xdr:row>
      <xdr:rowOff>38100</xdr:rowOff>
    </xdr:from>
    <xdr:to>
      <xdr:col>5</xdr:col>
      <xdr:colOff>485775</xdr:colOff>
      <xdr:row>13</xdr:row>
      <xdr:rowOff>152400</xdr:rowOff>
    </xdr:to>
    <xdr:sp macro="" textlink="">
      <xdr:nvSpPr>
        <xdr:cNvPr id="11834" name="Line 570"/>
        <xdr:cNvSpPr>
          <a:spLocks noChangeShapeType="1"/>
        </xdr:cNvSpPr>
      </xdr:nvSpPr>
      <xdr:spPr bwMode="auto">
        <a:xfrm>
          <a:off x="3067050" y="2371725"/>
          <a:ext cx="161925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85725</xdr:colOff>
      <xdr:row>13</xdr:row>
      <xdr:rowOff>19050</xdr:rowOff>
    </xdr:from>
    <xdr:to>
      <xdr:col>7</xdr:col>
      <xdr:colOff>171450</xdr:colOff>
      <xdr:row>14</xdr:row>
      <xdr:rowOff>66675</xdr:rowOff>
    </xdr:to>
    <xdr:sp macro="" textlink="">
      <xdr:nvSpPr>
        <xdr:cNvPr id="11835" name="Line 571"/>
        <xdr:cNvSpPr>
          <a:spLocks noChangeShapeType="1"/>
        </xdr:cNvSpPr>
      </xdr:nvSpPr>
      <xdr:spPr bwMode="auto">
        <a:xfrm>
          <a:off x="3476625" y="2524125"/>
          <a:ext cx="619125" cy="219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247650</xdr:colOff>
      <xdr:row>12</xdr:row>
      <xdr:rowOff>76200</xdr:rowOff>
    </xdr:from>
    <xdr:to>
      <xdr:col>5</xdr:col>
      <xdr:colOff>104775</xdr:colOff>
      <xdr:row>14</xdr:row>
      <xdr:rowOff>28575</xdr:rowOff>
    </xdr:to>
    <xdr:sp macro="" textlink="">
      <xdr:nvSpPr>
        <xdr:cNvPr id="11836" name="Line 572"/>
        <xdr:cNvSpPr>
          <a:spLocks noChangeShapeType="1"/>
        </xdr:cNvSpPr>
      </xdr:nvSpPr>
      <xdr:spPr bwMode="auto">
        <a:xfrm flipV="1">
          <a:off x="2695575" y="2409825"/>
          <a:ext cx="15240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142875</xdr:colOff>
      <xdr:row>12</xdr:row>
      <xdr:rowOff>95250</xdr:rowOff>
    </xdr:from>
    <xdr:to>
      <xdr:col>5</xdr:col>
      <xdr:colOff>400050</xdr:colOff>
      <xdr:row>14</xdr:row>
      <xdr:rowOff>47625</xdr:rowOff>
    </xdr:to>
    <xdr:sp macro="" textlink="">
      <xdr:nvSpPr>
        <xdr:cNvPr id="11837" name="Line 573"/>
        <xdr:cNvSpPr>
          <a:spLocks noChangeShapeType="1"/>
        </xdr:cNvSpPr>
      </xdr:nvSpPr>
      <xdr:spPr bwMode="auto">
        <a:xfrm>
          <a:off x="2886075" y="2428875"/>
          <a:ext cx="2571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123825</xdr:colOff>
      <xdr:row>15</xdr:row>
      <xdr:rowOff>161925</xdr:rowOff>
    </xdr:from>
    <xdr:to>
      <xdr:col>9</xdr:col>
      <xdr:colOff>133350</xdr:colOff>
      <xdr:row>27</xdr:row>
      <xdr:rowOff>19050</xdr:rowOff>
    </xdr:to>
    <xdr:sp macro="" textlink="">
      <xdr:nvSpPr>
        <xdr:cNvPr id="11838" name="Line 574"/>
        <xdr:cNvSpPr>
          <a:spLocks noChangeShapeType="1"/>
        </xdr:cNvSpPr>
      </xdr:nvSpPr>
      <xdr:spPr bwMode="auto">
        <a:xfrm flipV="1">
          <a:off x="4048125" y="3009900"/>
          <a:ext cx="619125" cy="2181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361950</xdr:colOff>
      <xdr:row>13</xdr:row>
      <xdr:rowOff>76200</xdr:rowOff>
    </xdr:from>
    <xdr:to>
      <xdr:col>2</xdr:col>
      <xdr:colOff>123825</xdr:colOff>
      <xdr:row>26</xdr:row>
      <xdr:rowOff>161925</xdr:rowOff>
    </xdr:to>
    <xdr:sp macro="" textlink="">
      <xdr:nvSpPr>
        <xdr:cNvPr id="11839" name="Line 575"/>
        <xdr:cNvSpPr>
          <a:spLocks noChangeShapeType="1"/>
        </xdr:cNvSpPr>
      </xdr:nvSpPr>
      <xdr:spPr bwMode="auto">
        <a:xfrm flipH="1" flipV="1">
          <a:off x="361950" y="2581275"/>
          <a:ext cx="981075" cy="2581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571500</xdr:colOff>
      <xdr:row>26</xdr:row>
      <xdr:rowOff>38100</xdr:rowOff>
    </xdr:from>
    <xdr:ext cx="323850" cy="180975"/>
    <xdr:sp macro="" textlink="">
      <xdr:nvSpPr>
        <xdr:cNvPr id="11840" name="Text Box 576"/>
        <xdr:cNvSpPr txBox="1">
          <a:spLocks noChangeArrowheads="1"/>
        </xdr:cNvSpPr>
      </xdr:nvSpPr>
      <xdr:spPr bwMode="auto">
        <a:xfrm>
          <a:off x="2438400" y="5038725"/>
          <a:ext cx="3238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100m</a:t>
          </a:r>
        </a:p>
      </xdr:txBody>
    </xdr:sp>
    <xdr:clientData/>
  </xdr:oneCellAnchor>
  <xdr:twoCellAnchor>
    <xdr:from>
      <xdr:col>3</xdr:col>
      <xdr:colOff>161925</xdr:colOff>
      <xdr:row>17</xdr:row>
      <xdr:rowOff>76200</xdr:rowOff>
    </xdr:from>
    <xdr:to>
      <xdr:col>7</xdr:col>
      <xdr:colOff>85725</xdr:colOff>
      <xdr:row>26</xdr:row>
      <xdr:rowOff>76200</xdr:rowOff>
    </xdr:to>
    <xdr:sp macro="" textlink="">
      <xdr:nvSpPr>
        <xdr:cNvPr id="11841" name="Line 577"/>
        <xdr:cNvSpPr>
          <a:spLocks noChangeShapeType="1"/>
        </xdr:cNvSpPr>
      </xdr:nvSpPr>
      <xdr:spPr bwMode="auto">
        <a:xfrm flipH="1" flipV="1">
          <a:off x="2028825" y="3267075"/>
          <a:ext cx="1981200" cy="1809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561975</xdr:colOff>
      <xdr:row>15</xdr:row>
      <xdr:rowOff>28575</xdr:rowOff>
    </xdr:from>
    <xdr:to>
      <xdr:col>6</xdr:col>
      <xdr:colOff>171450</xdr:colOff>
      <xdr:row>26</xdr:row>
      <xdr:rowOff>142875</xdr:rowOff>
    </xdr:to>
    <xdr:sp macro="" textlink="">
      <xdr:nvSpPr>
        <xdr:cNvPr id="11842" name="Line 578"/>
        <xdr:cNvSpPr>
          <a:spLocks noChangeShapeType="1"/>
        </xdr:cNvSpPr>
      </xdr:nvSpPr>
      <xdr:spPr bwMode="auto">
        <a:xfrm flipH="1" flipV="1">
          <a:off x="561975" y="2876550"/>
          <a:ext cx="3000375" cy="2266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2</xdr:col>
      <xdr:colOff>552450</xdr:colOff>
      <xdr:row>18</xdr:row>
      <xdr:rowOff>95250</xdr:rowOff>
    </xdr:from>
    <xdr:ext cx="981075" cy="523875"/>
    <xdr:sp macro="" textlink="">
      <xdr:nvSpPr>
        <xdr:cNvPr id="11843" name="Text Box 579"/>
        <xdr:cNvSpPr txBox="1">
          <a:spLocks noChangeArrowheads="1"/>
        </xdr:cNvSpPr>
      </xdr:nvSpPr>
      <xdr:spPr bwMode="auto">
        <a:xfrm>
          <a:off x="1771650" y="3457575"/>
          <a:ext cx="9810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8000"/>
              </a:solidFill>
              <a:latin typeface="Arial"/>
              <a:cs typeface="Arial"/>
            </a:rPr>
            <a:t>angezeichne-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8000"/>
              </a:solidFill>
              <a:latin typeface="Arial"/>
              <a:cs typeface="Arial"/>
            </a:rPr>
            <a:t>ter Verjüngungs-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8000"/>
              </a:solidFill>
              <a:latin typeface="Arial"/>
              <a:cs typeface="Arial"/>
            </a:rPr>
            <a:t>schlitz</a:t>
          </a:r>
        </a:p>
      </xdr:txBody>
    </xdr:sp>
    <xdr:clientData/>
  </xdr:oneCellAnchor>
  <xdr:twoCellAnchor>
    <xdr:from>
      <xdr:col>20</xdr:col>
      <xdr:colOff>504825</xdr:colOff>
      <xdr:row>30</xdr:row>
      <xdr:rowOff>57150</xdr:rowOff>
    </xdr:from>
    <xdr:to>
      <xdr:col>21</xdr:col>
      <xdr:colOff>47625</xdr:colOff>
      <xdr:row>30</xdr:row>
      <xdr:rowOff>114300</xdr:rowOff>
    </xdr:to>
    <xdr:sp macro="" textlink="">
      <xdr:nvSpPr>
        <xdr:cNvPr id="11845" name="Line 581"/>
        <xdr:cNvSpPr>
          <a:spLocks noChangeShapeType="1"/>
        </xdr:cNvSpPr>
      </xdr:nvSpPr>
      <xdr:spPr bwMode="auto">
        <a:xfrm>
          <a:off x="8067675" y="5743575"/>
          <a:ext cx="152400" cy="57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114300</xdr:colOff>
      <xdr:row>21</xdr:row>
      <xdr:rowOff>38100</xdr:rowOff>
    </xdr:from>
    <xdr:to>
      <xdr:col>16</xdr:col>
      <xdr:colOff>28575</xdr:colOff>
      <xdr:row>24</xdr:row>
      <xdr:rowOff>304800</xdr:rowOff>
    </xdr:to>
    <xdr:sp macro="" textlink="">
      <xdr:nvSpPr>
        <xdr:cNvPr id="11847" name="Line 583"/>
        <xdr:cNvSpPr>
          <a:spLocks noChangeShapeType="1"/>
        </xdr:cNvSpPr>
      </xdr:nvSpPr>
      <xdr:spPr bwMode="auto">
        <a:xfrm flipH="1" flipV="1">
          <a:off x="6067425" y="3914775"/>
          <a:ext cx="161925" cy="904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114300</xdr:colOff>
      <xdr:row>23</xdr:row>
      <xdr:rowOff>57150</xdr:rowOff>
    </xdr:from>
    <xdr:to>
      <xdr:col>15</xdr:col>
      <xdr:colOff>114300</xdr:colOff>
      <xdr:row>24</xdr:row>
      <xdr:rowOff>66675</xdr:rowOff>
    </xdr:to>
    <xdr:sp macro="" textlink="">
      <xdr:nvSpPr>
        <xdr:cNvPr id="11848" name="Line 584"/>
        <xdr:cNvSpPr>
          <a:spLocks noChangeShapeType="1"/>
        </xdr:cNvSpPr>
      </xdr:nvSpPr>
      <xdr:spPr bwMode="auto">
        <a:xfrm flipH="1">
          <a:off x="5857875" y="4400550"/>
          <a:ext cx="20955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152400</xdr:colOff>
      <xdr:row>22</xdr:row>
      <xdr:rowOff>180975</xdr:rowOff>
    </xdr:from>
    <xdr:to>
      <xdr:col>15</xdr:col>
      <xdr:colOff>28575</xdr:colOff>
      <xdr:row>23</xdr:row>
      <xdr:rowOff>28575</xdr:rowOff>
    </xdr:to>
    <xdr:sp macro="" textlink="">
      <xdr:nvSpPr>
        <xdr:cNvPr id="11849" name="Line 585"/>
        <xdr:cNvSpPr>
          <a:spLocks noChangeShapeType="1"/>
        </xdr:cNvSpPr>
      </xdr:nvSpPr>
      <xdr:spPr bwMode="auto">
        <a:xfrm>
          <a:off x="5895975" y="4229100"/>
          <a:ext cx="85725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85725</xdr:colOff>
      <xdr:row>23</xdr:row>
      <xdr:rowOff>152400</xdr:rowOff>
    </xdr:from>
    <xdr:to>
      <xdr:col>15</xdr:col>
      <xdr:colOff>95250</xdr:colOff>
      <xdr:row>24</xdr:row>
      <xdr:rowOff>171450</xdr:rowOff>
    </xdr:to>
    <xdr:sp macro="" textlink="">
      <xdr:nvSpPr>
        <xdr:cNvPr id="11850" name="Line 586"/>
        <xdr:cNvSpPr>
          <a:spLocks noChangeShapeType="1"/>
        </xdr:cNvSpPr>
      </xdr:nvSpPr>
      <xdr:spPr bwMode="auto">
        <a:xfrm flipV="1">
          <a:off x="6038850" y="4495800"/>
          <a:ext cx="9525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24</xdr:row>
      <xdr:rowOff>104775</xdr:rowOff>
    </xdr:from>
    <xdr:to>
      <xdr:col>15</xdr:col>
      <xdr:colOff>209550</xdr:colOff>
      <xdr:row>25</xdr:row>
      <xdr:rowOff>0</xdr:rowOff>
    </xdr:to>
    <xdr:sp macro="" textlink="">
      <xdr:nvSpPr>
        <xdr:cNvPr id="11851" name="Line 587"/>
        <xdr:cNvSpPr>
          <a:spLocks noChangeShapeType="1"/>
        </xdr:cNvSpPr>
      </xdr:nvSpPr>
      <xdr:spPr bwMode="auto">
        <a:xfrm>
          <a:off x="5953125" y="4619625"/>
          <a:ext cx="209550" cy="209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104775</xdr:colOff>
      <xdr:row>21</xdr:row>
      <xdr:rowOff>9525</xdr:rowOff>
    </xdr:from>
    <xdr:to>
      <xdr:col>14</xdr:col>
      <xdr:colOff>171450</xdr:colOff>
      <xdr:row>22</xdr:row>
      <xdr:rowOff>28575</xdr:rowOff>
    </xdr:to>
    <xdr:sp macro="" textlink="">
      <xdr:nvSpPr>
        <xdr:cNvPr id="11852" name="Line 588"/>
        <xdr:cNvSpPr>
          <a:spLocks noChangeShapeType="1"/>
        </xdr:cNvSpPr>
      </xdr:nvSpPr>
      <xdr:spPr bwMode="auto">
        <a:xfrm flipH="1">
          <a:off x="5848350" y="3886200"/>
          <a:ext cx="66675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38100</xdr:colOff>
      <xdr:row>22</xdr:row>
      <xdr:rowOff>28575</xdr:rowOff>
    </xdr:from>
    <xdr:to>
      <xdr:col>15</xdr:col>
      <xdr:colOff>114300</xdr:colOff>
      <xdr:row>22</xdr:row>
      <xdr:rowOff>133350</xdr:rowOff>
    </xdr:to>
    <xdr:sp macro="" textlink="">
      <xdr:nvSpPr>
        <xdr:cNvPr id="11854" name="Line 590"/>
        <xdr:cNvSpPr>
          <a:spLocks noChangeShapeType="1"/>
        </xdr:cNvSpPr>
      </xdr:nvSpPr>
      <xdr:spPr bwMode="auto">
        <a:xfrm flipH="1">
          <a:off x="5781675" y="4076700"/>
          <a:ext cx="285750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14</xdr:col>
      <xdr:colOff>38100</xdr:colOff>
      <xdr:row>25</xdr:row>
      <xdr:rowOff>19050</xdr:rowOff>
    </xdr:from>
    <xdr:ext cx="314325" cy="200025"/>
    <xdr:sp macro="" textlink="">
      <xdr:nvSpPr>
        <xdr:cNvPr id="11855" name="Text Box 591"/>
        <xdr:cNvSpPr txBox="1">
          <a:spLocks noChangeArrowheads="1"/>
        </xdr:cNvSpPr>
      </xdr:nvSpPr>
      <xdr:spPr bwMode="auto">
        <a:xfrm>
          <a:off x="5781675" y="4848225"/>
          <a:ext cx="314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Fels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</xdr:row>
          <xdr:rowOff>114300</xdr:rowOff>
        </xdr:from>
        <xdr:to>
          <xdr:col>8</xdr:col>
          <xdr:colOff>28575</xdr:colOff>
          <xdr:row>8</xdr:row>
          <xdr:rowOff>142875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34</xdr:row>
          <xdr:rowOff>114300</xdr:rowOff>
        </xdr:from>
        <xdr:to>
          <xdr:col>1</xdr:col>
          <xdr:colOff>790575</xdr:colOff>
          <xdr:row>36</xdr:row>
          <xdr:rowOff>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1066800</xdr:colOff>
          <xdr:row>34</xdr:row>
          <xdr:rowOff>114300</xdr:rowOff>
        </xdr:from>
        <xdr:to>
          <xdr:col>1</xdr:col>
          <xdr:colOff>1485900</xdr:colOff>
          <xdr:row>36</xdr:row>
          <xdr:rowOff>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34</xdr:row>
          <xdr:rowOff>114300</xdr:rowOff>
        </xdr:from>
        <xdr:to>
          <xdr:col>8</xdr:col>
          <xdr:colOff>552450</xdr:colOff>
          <xdr:row>36</xdr:row>
          <xdr:rowOff>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klein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34</xdr:row>
          <xdr:rowOff>114300</xdr:rowOff>
        </xdr:from>
        <xdr:to>
          <xdr:col>8</xdr:col>
          <xdr:colOff>1114425</xdr:colOff>
          <xdr:row>36</xdr:row>
          <xdr:rowOff>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mittel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1143000</xdr:colOff>
          <xdr:row>34</xdr:row>
          <xdr:rowOff>114300</xdr:rowOff>
        </xdr:from>
        <xdr:to>
          <xdr:col>8</xdr:col>
          <xdr:colOff>1647825</xdr:colOff>
          <xdr:row>36</xdr:row>
          <xdr:rowOff>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</xdr:row>
          <xdr:rowOff>114300</xdr:rowOff>
        </xdr:from>
        <xdr:to>
          <xdr:col>8</xdr:col>
          <xdr:colOff>28575</xdr:colOff>
          <xdr:row>12</xdr:row>
          <xdr:rowOff>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14</xdr:row>
          <xdr:rowOff>114300</xdr:rowOff>
        </xdr:from>
        <xdr:to>
          <xdr:col>8</xdr:col>
          <xdr:colOff>28575</xdr:colOff>
          <xdr:row>15</xdr:row>
          <xdr:rowOff>171450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18</xdr:row>
          <xdr:rowOff>114300</xdr:rowOff>
        </xdr:from>
        <xdr:to>
          <xdr:col>8</xdr:col>
          <xdr:colOff>28575</xdr:colOff>
          <xdr:row>19</xdr:row>
          <xdr:rowOff>142875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22</xdr:row>
          <xdr:rowOff>114300</xdr:rowOff>
        </xdr:from>
        <xdr:to>
          <xdr:col>8</xdr:col>
          <xdr:colOff>28575</xdr:colOff>
          <xdr:row>23</xdr:row>
          <xdr:rowOff>142875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26</xdr:row>
          <xdr:rowOff>114300</xdr:rowOff>
        </xdr:from>
        <xdr:to>
          <xdr:col>8</xdr:col>
          <xdr:colOff>28575</xdr:colOff>
          <xdr:row>27</xdr:row>
          <xdr:rowOff>142875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30</xdr:row>
          <xdr:rowOff>114300</xdr:rowOff>
        </xdr:from>
        <xdr:to>
          <xdr:col>8</xdr:col>
          <xdr:colOff>28575</xdr:colOff>
          <xdr:row>31</xdr:row>
          <xdr:rowOff>142875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1209675</xdr:colOff>
          <xdr:row>1</xdr:row>
          <xdr:rowOff>180975</xdr:rowOff>
        </xdr:from>
        <xdr:to>
          <xdr:col>8</xdr:col>
          <xdr:colOff>1657350</xdr:colOff>
          <xdr:row>2</xdr:row>
          <xdr:rowOff>190500</xdr:rowOff>
        </xdr:to>
        <xdr:sp macro="" textlink="">
          <xdr:nvSpPr>
            <xdr:cNvPr id="10267" name="Drop Down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1209675</xdr:colOff>
          <xdr:row>2</xdr:row>
          <xdr:rowOff>190500</xdr:rowOff>
        </xdr:from>
        <xdr:to>
          <xdr:col>8</xdr:col>
          <xdr:colOff>1657350</xdr:colOff>
          <xdr:row>3</xdr:row>
          <xdr:rowOff>190500</xdr:rowOff>
        </xdr:to>
        <xdr:sp macro="" textlink="">
          <xdr:nvSpPr>
            <xdr:cNvPr id="10268" name="Drop Down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4</xdr:col>
      <xdr:colOff>9525</xdr:colOff>
      <xdr:row>8</xdr:row>
      <xdr:rowOff>76200</xdr:rowOff>
    </xdr:from>
    <xdr:to>
      <xdr:col>4</xdr:col>
      <xdr:colOff>9525</xdr:colOff>
      <xdr:row>9</xdr:row>
      <xdr:rowOff>161925</xdr:rowOff>
    </xdr:to>
    <xdr:sp macro="" textlink="">
      <xdr:nvSpPr>
        <xdr:cNvPr id="10284" name="Line 44"/>
        <xdr:cNvSpPr>
          <a:spLocks noChangeShapeType="1"/>
        </xdr:cNvSpPr>
      </xdr:nvSpPr>
      <xdr:spPr bwMode="auto">
        <a:xfrm flipV="1">
          <a:off x="5610225" y="1943100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57150</xdr:rowOff>
    </xdr:from>
    <xdr:to>
      <xdr:col>4</xdr:col>
      <xdr:colOff>9525</xdr:colOff>
      <xdr:row>8</xdr:row>
      <xdr:rowOff>38100</xdr:rowOff>
    </xdr:to>
    <xdr:sp macro="" textlink="">
      <xdr:nvSpPr>
        <xdr:cNvPr id="10285" name="Line 45"/>
        <xdr:cNvSpPr>
          <a:spLocks noChangeShapeType="1"/>
        </xdr:cNvSpPr>
      </xdr:nvSpPr>
      <xdr:spPr bwMode="auto">
        <a:xfrm flipH="1" flipV="1">
          <a:off x="5600700" y="1543050"/>
          <a:ext cx="9525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285750</xdr:colOff>
      <xdr:row>12</xdr:row>
      <xdr:rowOff>85725</xdr:rowOff>
    </xdr:from>
    <xdr:to>
      <xdr:col>3</xdr:col>
      <xdr:colOff>285750</xdr:colOff>
      <xdr:row>13</xdr:row>
      <xdr:rowOff>190500</xdr:rowOff>
    </xdr:to>
    <xdr:sp macro="" textlink="">
      <xdr:nvSpPr>
        <xdr:cNvPr id="10286" name="Line 46"/>
        <xdr:cNvSpPr>
          <a:spLocks noChangeShapeType="1"/>
        </xdr:cNvSpPr>
      </xdr:nvSpPr>
      <xdr:spPr bwMode="auto">
        <a:xfrm flipV="1">
          <a:off x="5505450" y="2667000"/>
          <a:ext cx="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180975</xdr:colOff>
      <xdr:row>10</xdr:row>
      <xdr:rowOff>76200</xdr:rowOff>
    </xdr:from>
    <xdr:to>
      <xdr:col>3</xdr:col>
      <xdr:colOff>285750</xdr:colOff>
      <xdr:row>12</xdr:row>
      <xdr:rowOff>76200</xdr:rowOff>
    </xdr:to>
    <xdr:sp macro="" textlink="">
      <xdr:nvSpPr>
        <xdr:cNvPr id="10287" name="Line 47"/>
        <xdr:cNvSpPr>
          <a:spLocks noChangeShapeType="1"/>
        </xdr:cNvSpPr>
      </xdr:nvSpPr>
      <xdr:spPr bwMode="auto">
        <a:xfrm flipH="1" flipV="1">
          <a:off x="5400675" y="2324100"/>
          <a:ext cx="104775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333375</xdr:colOff>
      <xdr:row>16</xdr:row>
      <xdr:rowOff>76200</xdr:rowOff>
    </xdr:from>
    <xdr:to>
      <xdr:col>3</xdr:col>
      <xdr:colOff>333375</xdr:colOff>
      <xdr:row>17</xdr:row>
      <xdr:rowOff>180975</xdr:rowOff>
    </xdr:to>
    <xdr:sp macro="" textlink="">
      <xdr:nvSpPr>
        <xdr:cNvPr id="10288" name="Line 48"/>
        <xdr:cNvSpPr>
          <a:spLocks noChangeShapeType="1"/>
        </xdr:cNvSpPr>
      </xdr:nvSpPr>
      <xdr:spPr bwMode="auto">
        <a:xfrm flipV="1">
          <a:off x="5553075" y="3438525"/>
          <a:ext cx="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238125</xdr:colOff>
      <xdr:row>14</xdr:row>
      <xdr:rowOff>95250</xdr:rowOff>
    </xdr:from>
    <xdr:to>
      <xdr:col>3</xdr:col>
      <xdr:colOff>333375</xdr:colOff>
      <xdr:row>16</xdr:row>
      <xdr:rowOff>76200</xdr:rowOff>
    </xdr:to>
    <xdr:sp macro="" textlink="">
      <xdr:nvSpPr>
        <xdr:cNvPr id="10289" name="Line 49"/>
        <xdr:cNvSpPr>
          <a:spLocks noChangeShapeType="1"/>
        </xdr:cNvSpPr>
      </xdr:nvSpPr>
      <xdr:spPr bwMode="auto">
        <a:xfrm flipH="1" flipV="1">
          <a:off x="5457825" y="3105150"/>
          <a:ext cx="9525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180975</xdr:colOff>
      <xdr:row>20</xdr:row>
      <xdr:rowOff>19050</xdr:rowOff>
    </xdr:from>
    <xdr:to>
      <xdr:col>3</xdr:col>
      <xdr:colOff>180975</xdr:colOff>
      <xdr:row>21</xdr:row>
      <xdr:rowOff>142875</xdr:rowOff>
    </xdr:to>
    <xdr:sp macro="" textlink="">
      <xdr:nvSpPr>
        <xdr:cNvPr id="10296" name="Line 56"/>
        <xdr:cNvSpPr>
          <a:spLocks noChangeShapeType="1"/>
        </xdr:cNvSpPr>
      </xdr:nvSpPr>
      <xdr:spPr bwMode="auto">
        <a:xfrm flipV="1">
          <a:off x="5400675" y="4171950"/>
          <a:ext cx="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18</xdr:row>
      <xdr:rowOff>38100</xdr:rowOff>
    </xdr:from>
    <xdr:to>
      <xdr:col>3</xdr:col>
      <xdr:colOff>180975</xdr:colOff>
      <xdr:row>20</xdr:row>
      <xdr:rowOff>19050</xdr:rowOff>
    </xdr:to>
    <xdr:sp macro="" textlink="">
      <xdr:nvSpPr>
        <xdr:cNvPr id="10297" name="Line 57"/>
        <xdr:cNvSpPr>
          <a:spLocks noChangeShapeType="1"/>
        </xdr:cNvSpPr>
      </xdr:nvSpPr>
      <xdr:spPr bwMode="auto">
        <a:xfrm flipH="1" flipV="1">
          <a:off x="5257800" y="3810000"/>
          <a:ext cx="142875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24</xdr:row>
      <xdr:rowOff>19050</xdr:rowOff>
    </xdr:from>
    <xdr:to>
      <xdr:col>4</xdr:col>
      <xdr:colOff>9525</xdr:colOff>
      <xdr:row>25</xdr:row>
      <xdr:rowOff>133350</xdr:rowOff>
    </xdr:to>
    <xdr:sp macro="" textlink="">
      <xdr:nvSpPr>
        <xdr:cNvPr id="10298" name="Line 58"/>
        <xdr:cNvSpPr>
          <a:spLocks noChangeShapeType="1"/>
        </xdr:cNvSpPr>
      </xdr:nvSpPr>
      <xdr:spPr bwMode="auto">
        <a:xfrm flipH="1" flipV="1">
          <a:off x="5610225" y="4933950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22</xdr:row>
      <xdr:rowOff>76200</xdr:rowOff>
    </xdr:from>
    <xdr:to>
      <xdr:col>4</xdr:col>
      <xdr:colOff>0</xdr:colOff>
      <xdr:row>24</xdr:row>
      <xdr:rowOff>28575</xdr:rowOff>
    </xdr:to>
    <xdr:sp macro="" textlink="">
      <xdr:nvSpPr>
        <xdr:cNvPr id="10299" name="Line 59"/>
        <xdr:cNvSpPr>
          <a:spLocks noChangeShapeType="1"/>
        </xdr:cNvSpPr>
      </xdr:nvSpPr>
      <xdr:spPr bwMode="auto">
        <a:xfrm flipH="1" flipV="1">
          <a:off x="5600700" y="461010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28</xdr:row>
      <xdr:rowOff>47625</xdr:rowOff>
    </xdr:from>
    <xdr:to>
      <xdr:col>4</xdr:col>
      <xdr:colOff>9525</xdr:colOff>
      <xdr:row>29</xdr:row>
      <xdr:rowOff>133350</xdr:rowOff>
    </xdr:to>
    <xdr:sp macro="" textlink="">
      <xdr:nvSpPr>
        <xdr:cNvPr id="10300" name="Line 60"/>
        <xdr:cNvSpPr>
          <a:spLocks noChangeShapeType="1"/>
        </xdr:cNvSpPr>
      </xdr:nvSpPr>
      <xdr:spPr bwMode="auto">
        <a:xfrm flipV="1">
          <a:off x="5610225" y="5724525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371475</xdr:colOff>
      <xdr:row>26</xdr:row>
      <xdr:rowOff>57150</xdr:rowOff>
    </xdr:from>
    <xdr:to>
      <xdr:col>4</xdr:col>
      <xdr:colOff>0</xdr:colOff>
      <xdr:row>28</xdr:row>
      <xdr:rowOff>57150</xdr:rowOff>
    </xdr:to>
    <xdr:sp macro="" textlink="">
      <xdr:nvSpPr>
        <xdr:cNvPr id="10301" name="Line 61"/>
        <xdr:cNvSpPr>
          <a:spLocks noChangeShapeType="1"/>
        </xdr:cNvSpPr>
      </xdr:nvSpPr>
      <xdr:spPr bwMode="auto">
        <a:xfrm flipH="1" flipV="1">
          <a:off x="5591175" y="5353050"/>
          <a:ext cx="9525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76200</xdr:colOff>
      <xdr:row>32</xdr:row>
      <xdr:rowOff>0</xdr:rowOff>
    </xdr:from>
    <xdr:to>
      <xdr:col>3</xdr:col>
      <xdr:colOff>76200</xdr:colOff>
      <xdr:row>33</xdr:row>
      <xdr:rowOff>123825</xdr:rowOff>
    </xdr:to>
    <xdr:sp macro="" textlink="">
      <xdr:nvSpPr>
        <xdr:cNvPr id="10302" name="Line 62"/>
        <xdr:cNvSpPr>
          <a:spLocks noChangeShapeType="1"/>
        </xdr:cNvSpPr>
      </xdr:nvSpPr>
      <xdr:spPr bwMode="auto">
        <a:xfrm flipH="1" flipV="1">
          <a:off x="5295900" y="6438900"/>
          <a:ext cx="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76200</xdr:colOff>
      <xdr:row>30</xdr:row>
      <xdr:rowOff>47625</xdr:rowOff>
    </xdr:from>
    <xdr:to>
      <xdr:col>3</xdr:col>
      <xdr:colOff>133350</xdr:colOff>
      <xdr:row>32</xdr:row>
      <xdr:rowOff>0</xdr:rowOff>
    </xdr:to>
    <xdr:sp macro="" textlink="">
      <xdr:nvSpPr>
        <xdr:cNvPr id="10303" name="Line 63"/>
        <xdr:cNvSpPr>
          <a:spLocks noChangeShapeType="1"/>
        </xdr:cNvSpPr>
      </xdr:nvSpPr>
      <xdr:spPr bwMode="auto">
        <a:xfrm flipV="1">
          <a:off x="5295900" y="6105525"/>
          <a:ext cx="5715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29</xdr:row>
      <xdr:rowOff>19050</xdr:rowOff>
    </xdr:from>
    <xdr:to>
      <xdr:col>12</xdr:col>
      <xdr:colOff>695325</xdr:colOff>
      <xdr:row>39</xdr:row>
      <xdr:rowOff>19050</xdr:rowOff>
    </xdr:to>
    <xdr:pic>
      <xdr:nvPicPr>
        <xdr:cNvPr id="3073" name="Picture 1" descr="skizze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962525"/>
          <a:ext cx="1181100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66675</xdr:colOff>
      <xdr:row>28</xdr:row>
      <xdr:rowOff>66675</xdr:rowOff>
    </xdr:from>
    <xdr:to>
      <xdr:col>12</xdr:col>
      <xdr:colOff>476250</xdr:colOff>
      <xdr:row>29</xdr:row>
      <xdr:rowOff>28575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4981575" y="4819650"/>
          <a:ext cx="11239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cm</a:t>
          </a: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Profilskizze</a:t>
          </a:r>
        </a:p>
      </xdr:txBody>
    </xdr:sp>
    <xdr:clientData/>
  </xdr:twoCellAnchor>
  <xdr:twoCellAnchor editAs="oneCell">
    <xdr:from>
      <xdr:col>7</xdr:col>
      <xdr:colOff>19050</xdr:colOff>
      <xdr:row>15</xdr:row>
      <xdr:rowOff>104775</xdr:rowOff>
    </xdr:from>
    <xdr:to>
      <xdr:col>12</xdr:col>
      <xdr:colOff>438150</xdr:colOff>
      <xdr:row>25</xdr:row>
      <xdr:rowOff>95250</xdr:rowOff>
    </xdr:to>
    <xdr:pic>
      <xdr:nvPicPr>
        <xdr:cNvPr id="3075" name="Picture 3" descr="Humusform_Darstellung_ohn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2714625"/>
          <a:ext cx="2857500" cy="160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219075</xdr:colOff>
          <xdr:row>34</xdr:row>
          <xdr:rowOff>133350</xdr:rowOff>
        </xdr:from>
        <xdr:to>
          <xdr:col>19</xdr:col>
          <xdr:colOff>171450</xdr:colOff>
          <xdr:row>36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219075</xdr:colOff>
          <xdr:row>35</xdr:row>
          <xdr:rowOff>133350</xdr:rowOff>
        </xdr:from>
        <xdr:to>
          <xdr:col>19</xdr:col>
          <xdr:colOff>171450</xdr:colOff>
          <xdr:row>37</xdr:row>
          <xdr:rowOff>28575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590550</xdr:colOff>
      <xdr:row>20</xdr:row>
      <xdr:rowOff>9525</xdr:rowOff>
    </xdr:from>
    <xdr:to>
      <xdr:col>11</xdr:col>
      <xdr:colOff>676275</xdr:colOff>
      <xdr:row>20</xdr:row>
      <xdr:rowOff>76200</xdr:rowOff>
    </xdr:to>
    <xdr:sp macro="" textlink="">
      <xdr:nvSpPr>
        <xdr:cNvPr id="3080" name="Rectangle 8"/>
        <xdr:cNvSpPr>
          <a:spLocks noChangeArrowheads="1"/>
        </xdr:cNvSpPr>
      </xdr:nvSpPr>
      <xdr:spPr bwMode="auto">
        <a:xfrm>
          <a:off x="5505450" y="3429000"/>
          <a:ext cx="85725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5</xdr:row>
          <xdr:rowOff>66675</xdr:rowOff>
        </xdr:from>
        <xdr:to>
          <xdr:col>6</xdr:col>
          <xdr:colOff>104775</xdr:colOff>
          <xdr:row>6</xdr:row>
          <xdr:rowOff>95250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9</xdr:row>
          <xdr:rowOff>47625</xdr:rowOff>
        </xdr:from>
        <xdr:to>
          <xdr:col>6</xdr:col>
          <xdr:colOff>104775</xdr:colOff>
          <xdr:row>10</xdr:row>
          <xdr:rowOff>76200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13</xdr:row>
          <xdr:rowOff>66675</xdr:rowOff>
        </xdr:from>
        <xdr:to>
          <xdr:col>6</xdr:col>
          <xdr:colOff>104775</xdr:colOff>
          <xdr:row>14</xdr:row>
          <xdr:rowOff>95250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17</xdr:row>
          <xdr:rowOff>95250</xdr:rowOff>
        </xdr:from>
        <xdr:to>
          <xdr:col>6</xdr:col>
          <xdr:colOff>104775</xdr:colOff>
          <xdr:row>18</xdr:row>
          <xdr:rowOff>123825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21</xdr:row>
          <xdr:rowOff>76200</xdr:rowOff>
        </xdr:from>
        <xdr:to>
          <xdr:col>6</xdr:col>
          <xdr:colOff>104775</xdr:colOff>
          <xdr:row>22</xdr:row>
          <xdr:rowOff>104775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25</xdr:row>
          <xdr:rowOff>76200</xdr:rowOff>
        </xdr:from>
        <xdr:to>
          <xdr:col>6</xdr:col>
          <xdr:colOff>104775</xdr:colOff>
          <xdr:row>26</xdr:row>
          <xdr:rowOff>104775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1638300</xdr:colOff>
          <xdr:row>29</xdr:row>
          <xdr:rowOff>114300</xdr:rowOff>
        </xdr:from>
        <xdr:to>
          <xdr:col>6</xdr:col>
          <xdr:colOff>114300</xdr:colOff>
          <xdr:row>30</xdr:row>
          <xdr:rowOff>142875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13" Type="http://schemas.openxmlformats.org/officeDocument/2006/relationships/ctrlProp" Target="../ctrlProps/ctrlProp1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12" Type="http://schemas.openxmlformats.org/officeDocument/2006/relationships/ctrlProp" Target="../ctrlProps/ctrlProp16.xml"/><Relationship Id="rId17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5" Type="http://schemas.openxmlformats.org/officeDocument/2006/relationships/ctrlProp" Target="../ctrlProps/ctrlProp9.xml"/><Relationship Id="rId15" Type="http://schemas.openxmlformats.org/officeDocument/2006/relationships/ctrlProp" Target="../ctrlProps/ctrlProp1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Relationship Id="rId14" Type="http://schemas.openxmlformats.org/officeDocument/2006/relationships/ctrlProp" Target="../ctrlProps/ctrlProp1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23.xml"/><Relationship Id="rId4" Type="http://schemas.openxmlformats.org/officeDocument/2006/relationships/ctrlProp" Target="../ctrlProps/ctrlProp2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6.xml"/><Relationship Id="rId5" Type="http://schemas.openxmlformats.org/officeDocument/2006/relationships/ctrlProp" Target="../ctrlProps/ctrlProp25.xml"/><Relationship Id="rId10" Type="http://schemas.openxmlformats.org/officeDocument/2006/relationships/ctrlProp" Target="../ctrlProps/ctrlProp30.xml"/><Relationship Id="rId4" Type="http://schemas.openxmlformats.org/officeDocument/2006/relationships/ctrlProp" Target="../ctrlProps/ctrlProp24.xml"/><Relationship Id="rId9" Type="http://schemas.openxmlformats.org/officeDocument/2006/relationships/ctrlProp" Target="../ctrlProps/ctrlProp2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6"/>
  <sheetViews>
    <sheetView tabSelected="1" workbookViewId="0">
      <selection activeCell="O23" sqref="O23:W23"/>
    </sheetView>
  </sheetViews>
  <sheetFormatPr baseColWidth="10" defaultRowHeight="12.75" x14ac:dyDescent="0.2"/>
  <cols>
    <col min="1" max="1" width="11.5703125" style="4" customWidth="1"/>
    <col min="2" max="2" width="6.7109375" style="4" customWidth="1"/>
    <col min="3" max="3" width="9.7109375" style="4" customWidth="1"/>
    <col min="4" max="4" width="8.7109375" style="4" customWidth="1"/>
    <col min="5" max="5" width="4.42578125" style="4" customWidth="1"/>
    <col min="6" max="6" width="9.7109375" style="4" customWidth="1"/>
    <col min="7" max="7" width="8" style="4" customWidth="1"/>
    <col min="8" max="8" width="3.42578125" style="4" customWidth="1"/>
    <col min="9" max="9" width="5.7109375" style="4" customWidth="1"/>
    <col min="10" max="10" width="2.28515625" style="4" customWidth="1"/>
    <col min="11" max="11" width="7.7109375" style="4" customWidth="1"/>
    <col min="12" max="12" width="2.28515625" style="4" customWidth="1"/>
    <col min="13" max="13" width="3.28515625" style="4" customWidth="1"/>
    <col min="14" max="14" width="2.5703125" style="4" customWidth="1"/>
    <col min="15" max="15" width="3.140625" style="4" customWidth="1"/>
    <col min="16" max="16" width="3.7109375" style="4" customWidth="1"/>
    <col min="17" max="17" width="9.7109375" style="4" customWidth="1"/>
    <col min="18" max="18" width="3.7109375" style="4" customWidth="1"/>
    <col min="19" max="19" width="2.5703125" style="4" customWidth="1"/>
    <col min="20" max="20" width="4.42578125" style="4" customWidth="1"/>
    <col min="21" max="21" width="9.140625" style="4" customWidth="1"/>
    <col min="22" max="22" width="7" style="4" customWidth="1"/>
    <col min="23" max="16384" width="11.42578125" style="4"/>
  </cols>
  <sheetData>
    <row r="1" spans="1:28" ht="15" customHeight="1" thickBot="1" x14ac:dyDescent="0.3">
      <c r="A1" s="1" t="s">
        <v>317</v>
      </c>
      <c r="B1" s="1"/>
      <c r="C1" s="288" t="s">
        <v>318</v>
      </c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"/>
      <c r="T1" s="2"/>
      <c r="U1" s="3"/>
      <c r="V1" s="289"/>
      <c r="W1" s="290"/>
    </row>
    <row r="2" spans="1:28" s="8" customFormat="1" ht="20.100000000000001" customHeight="1" thickBot="1" x14ac:dyDescent="0.25">
      <c r="A2" s="5" t="s">
        <v>416</v>
      </c>
      <c r="B2" s="138"/>
      <c r="C2" s="163" t="s">
        <v>604</v>
      </c>
      <c r="D2" s="163"/>
      <c r="E2" s="163"/>
      <c r="F2" s="164"/>
      <c r="G2" s="291" t="s">
        <v>319</v>
      </c>
      <c r="H2" s="292"/>
      <c r="I2" s="165"/>
      <c r="J2" s="164"/>
      <c r="K2" s="291" t="s">
        <v>320</v>
      </c>
      <c r="L2" s="293"/>
      <c r="M2" s="294">
        <v>1.46</v>
      </c>
      <c r="N2" s="295"/>
      <c r="O2" s="291" t="s">
        <v>321</v>
      </c>
      <c r="P2" s="296"/>
      <c r="Q2" s="166">
        <v>40561</v>
      </c>
      <c r="R2" s="291" t="s">
        <v>322</v>
      </c>
      <c r="S2" s="296"/>
      <c r="T2" s="296"/>
      <c r="U2" s="167" t="s">
        <v>605</v>
      </c>
      <c r="V2" s="167"/>
      <c r="W2" s="168"/>
      <c r="X2" s="7"/>
    </row>
    <row r="3" spans="1:28" ht="20.100000000000001" customHeight="1" thickBot="1" x14ac:dyDescent="0.25">
      <c r="A3" s="5" t="s">
        <v>323</v>
      </c>
      <c r="B3" s="302" t="s">
        <v>211</v>
      </c>
      <c r="C3" s="302"/>
      <c r="D3" s="302"/>
      <c r="E3" s="302"/>
      <c r="F3" s="303"/>
      <c r="G3" s="306" t="s">
        <v>324</v>
      </c>
      <c r="H3" s="307"/>
      <c r="I3" s="302" t="s">
        <v>210</v>
      </c>
      <c r="J3" s="302"/>
      <c r="K3" s="302"/>
      <c r="L3" s="302"/>
      <c r="M3" s="302"/>
      <c r="N3" s="303"/>
      <c r="O3" s="21" t="s">
        <v>325</v>
      </c>
      <c r="P3" s="22"/>
      <c r="Q3" s="22"/>
      <c r="R3" s="304" t="s">
        <v>212</v>
      </c>
      <c r="S3" s="302"/>
      <c r="T3" s="302"/>
      <c r="U3" s="302"/>
      <c r="V3" s="302"/>
      <c r="W3" s="305"/>
      <c r="X3" s="9"/>
      <c r="Y3" s="9"/>
      <c r="Z3" s="9"/>
      <c r="AA3" s="9"/>
      <c r="AB3" s="9"/>
    </row>
    <row r="4" spans="1:28" ht="20.100000000000001" customHeight="1" thickBot="1" x14ac:dyDescent="0.25">
      <c r="A4" s="300" t="s">
        <v>326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301"/>
      <c r="S4" s="301"/>
      <c r="T4" s="301"/>
      <c r="U4" s="308" t="s">
        <v>213</v>
      </c>
      <c r="V4" s="308"/>
      <c r="W4" s="309"/>
      <c r="X4" s="9"/>
      <c r="Y4" s="9"/>
      <c r="Z4" s="9"/>
      <c r="AA4" s="9"/>
      <c r="AB4" s="9"/>
    </row>
    <row r="5" spans="1:28" s="14" customFormat="1" ht="15" customHeight="1" x14ac:dyDescent="0.25">
      <c r="A5" s="10" t="s">
        <v>327</v>
      </c>
      <c r="B5" s="11"/>
      <c r="C5" s="11"/>
      <c r="D5" s="12"/>
      <c r="E5" s="12"/>
      <c r="F5" s="12"/>
      <c r="G5" s="12"/>
      <c r="H5" s="12"/>
      <c r="I5" s="12"/>
      <c r="J5" s="12"/>
      <c r="K5" s="11"/>
      <c r="L5" s="11"/>
      <c r="M5" s="12"/>
      <c r="N5" s="13"/>
      <c r="O5" s="297" t="s">
        <v>328</v>
      </c>
      <c r="P5" s="298"/>
      <c r="Q5" s="298"/>
      <c r="R5" s="298"/>
      <c r="S5" s="298"/>
      <c r="T5" s="298"/>
      <c r="U5" s="298"/>
      <c r="V5" s="298"/>
      <c r="W5" s="299"/>
    </row>
    <row r="6" spans="1:28" s="14" customFormat="1" ht="15" customHeight="1" x14ac:dyDescent="0.2">
      <c r="A6" s="319"/>
      <c r="B6" s="320"/>
      <c r="C6" s="320"/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321"/>
      <c r="O6" s="325" t="s">
        <v>74</v>
      </c>
      <c r="P6" s="326"/>
      <c r="Q6" s="326"/>
      <c r="R6" s="326"/>
      <c r="S6" s="326"/>
      <c r="T6" s="326"/>
      <c r="U6" s="326"/>
      <c r="V6" s="326"/>
      <c r="W6" s="327"/>
    </row>
    <row r="7" spans="1:28" x14ac:dyDescent="0.2">
      <c r="A7" s="319"/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0"/>
      <c r="N7" s="321"/>
      <c r="O7" s="325"/>
      <c r="P7" s="326"/>
      <c r="Q7" s="326"/>
      <c r="R7" s="326"/>
      <c r="S7" s="326"/>
      <c r="T7" s="326"/>
      <c r="U7" s="326"/>
      <c r="V7" s="326"/>
      <c r="W7" s="327"/>
    </row>
    <row r="8" spans="1:28" ht="14.1" customHeight="1" thickBot="1" x14ac:dyDescent="0.25">
      <c r="A8" s="319"/>
      <c r="B8" s="320"/>
      <c r="C8" s="320"/>
      <c r="D8" s="320"/>
      <c r="E8" s="320"/>
      <c r="F8" s="320"/>
      <c r="G8" s="320"/>
      <c r="H8" s="320"/>
      <c r="I8" s="320"/>
      <c r="J8" s="320"/>
      <c r="K8" s="320"/>
      <c r="L8" s="320"/>
      <c r="M8" s="320"/>
      <c r="N8" s="321"/>
      <c r="O8" s="325"/>
      <c r="P8" s="326"/>
      <c r="Q8" s="326"/>
      <c r="R8" s="326"/>
      <c r="S8" s="326"/>
      <c r="T8" s="326"/>
      <c r="U8" s="326"/>
      <c r="V8" s="326"/>
      <c r="W8" s="327"/>
    </row>
    <row r="9" spans="1:28" ht="14.1" customHeight="1" x14ac:dyDescent="0.25">
      <c r="A9" s="319"/>
      <c r="B9" s="320"/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320"/>
      <c r="N9" s="321"/>
      <c r="O9" s="328" t="s">
        <v>329</v>
      </c>
      <c r="P9" s="329"/>
      <c r="Q9" s="329"/>
      <c r="R9" s="329"/>
      <c r="S9" s="329"/>
      <c r="T9" s="329"/>
      <c r="U9" s="329"/>
      <c r="V9" s="329"/>
      <c r="W9" s="330"/>
    </row>
    <row r="10" spans="1:28" ht="14.1" customHeight="1" x14ac:dyDescent="0.2">
      <c r="A10" s="319"/>
      <c r="B10" s="320"/>
      <c r="C10" s="320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1"/>
      <c r="O10" s="325" t="s">
        <v>606</v>
      </c>
      <c r="P10" s="326"/>
      <c r="Q10" s="326"/>
      <c r="R10" s="326"/>
      <c r="S10" s="326"/>
      <c r="T10" s="326"/>
      <c r="U10" s="326"/>
      <c r="V10" s="326"/>
      <c r="W10" s="327"/>
    </row>
    <row r="11" spans="1:28" ht="14.1" customHeight="1" x14ac:dyDescent="0.2">
      <c r="A11" s="319"/>
      <c r="B11" s="320"/>
      <c r="C11" s="320"/>
      <c r="D11" s="320"/>
      <c r="E11" s="320"/>
      <c r="F11" s="320"/>
      <c r="G11" s="320"/>
      <c r="H11" s="320"/>
      <c r="I11" s="320"/>
      <c r="J11" s="320"/>
      <c r="K11" s="320"/>
      <c r="L11" s="320"/>
      <c r="M11" s="320"/>
      <c r="N11" s="321"/>
      <c r="O11" s="325"/>
      <c r="P11" s="326"/>
      <c r="Q11" s="326"/>
      <c r="R11" s="326"/>
      <c r="S11" s="326"/>
      <c r="T11" s="326"/>
      <c r="U11" s="326"/>
      <c r="V11" s="326"/>
      <c r="W11" s="327"/>
    </row>
    <row r="12" spans="1:28" ht="14.1" customHeight="1" x14ac:dyDescent="0.2">
      <c r="A12" s="319"/>
      <c r="B12" s="320"/>
      <c r="C12" s="320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1"/>
      <c r="O12" s="325"/>
      <c r="P12" s="326"/>
      <c r="Q12" s="326"/>
      <c r="R12" s="326"/>
      <c r="S12" s="326"/>
      <c r="T12" s="326"/>
      <c r="U12" s="326"/>
      <c r="V12" s="326"/>
      <c r="W12" s="327"/>
    </row>
    <row r="13" spans="1:28" ht="13.5" customHeight="1" thickBot="1" x14ac:dyDescent="0.25">
      <c r="A13" s="319"/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320"/>
      <c r="N13" s="321"/>
      <c r="O13" s="325"/>
      <c r="P13" s="326"/>
      <c r="Q13" s="326"/>
      <c r="R13" s="326"/>
      <c r="S13" s="326"/>
      <c r="T13" s="326"/>
      <c r="U13" s="326"/>
      <c r="V13" s="326"/>
      <c r="W13" s="327"/>
    </row>
    <row r="14" spans="1:28" ht="13.5" customHeight="1" x14ac:dyDescent="0.25">
      <c r="A14" s="319"/>
      <c r="B14" s="320"/>
      <c r="C14" s="320"/>
      <c r="D14" s="320"/>
      <c r="E14" s="320"/>
      <c r="F14" s="320"/>
      <c r="G14" s="320"/>
      <c r="H14" s="320"/>
      <c r="I14" s="320"/>
      <c r="J14" s="320"/>
      <c r="K14" s="320"/>
      <c r="L14" s="320"/>
      <c r="M14" s="320"/>
      <c r="N14" s="321"/>
      <c r="O14" s="328" t="s">
        <v>330</v>
      </c>
      <c r="P14" s="329"/>
      <c r="Q14" s="329"/>
      <c r="R14" s="329"/>
      <c r="S14" s="329"/>
      <c r="T14" s="329"/>
      <c r="U14" s="329"/>
      <c r="V14" s="329"/>
      <c r="W14" s="330"/>
    </row>
    <row r="15" spans="1:28" ht="13.5" customHeight="1" x14ac:dyDescent="0.2">
      <c r="A15" s="319"/>
      <c r="B15" s="320"/>
      <c r="C15" s="320"/>
      <c r="D15" s="320"/>
      <c r="E15" s="320"/>
      <c r="F15" s="320"/>
      <c r="G15" s="320"/>
      <c r="H15" s="320"/>
      <c r="I15" s="320"/>
      <c r="J15" s="320"/>
      <c r="K15" s="320"/>
      <c r="L15" s="320"/>
      <c r="M15" s="320"/>
      <c r="N15" s="321"/>
      <c r="O15" s="325" t="s">
        <v>118</v>
      </c>
      <c r="P15" s="326"/>
      <c r="Q15" s="326"/>
      <c r="R15" s="326"/>
      <c r="S15" s="326"/>
      <c r="T15" s="326"/>
      <c r="U15" s="326"/>
      <c r="V15" s="326"/>
      <c r="W15" s="327"/>
    </row>
    <row r="16" spans="1:28" ht="14.1" customHeight="1" x14ac:dyDescent="0.2">
      <c r="A16" s="319"/>
      <c r="B16" s="320"/>
      <c r="C16" s="320"/>
      <c r="D16" s="320"/>
      <c r="E16" s="320"/>
      <c r="F16" s="320"/>
      <c r="G16" s="320"/>
      <c r="H16" s="320"/>
      <c r="I16" s="320"/>
      <c r="J16" s="320"/>
      <c r="K16" s="320"/>
      <c r="L16" s="320"/>
      <c r="M16" s="320"/>
      <c r="N16" s="321"/>
      <c r="O16" s="325"/>
      <c r="P16" s="326"/>
      <c r="Q16" s="326"/>
      <c r="R16" s="326"/>
      <c r="S16" s="326"/>
      <c r="T16" s="326"/>
      <c r="U16" s="326"/>
      <c r="V16" s="326"/>
      <c r="W16" s="327"/>
    </row>
    <row r="17" spans="1:23" ht="14.1" customHeight="1" x14ac:dyDescent="0.2">
      <c r="A17" s="319"/>
      <c r="B17" s="320"/>
      <c r="C17" s="320"/>
      <c r="D17" s="320"/>
      <c r="E17" s="320"/>
      <c r="F17" s="320"/>
      <c r="G17" s="320"/>
      <c r="H17" s="320"/>
      <c r="I17" s="320"/>
      <c r="J17" s="320"/>
      <c r="K17" s="320"/>
      <c r="L17" s="320"/>
      <c r="M17" s="320"/>
      <c r="N17" s="321"/>
      <c r="O17" s="325"/>
      <c r="P17" s="326"/>
      <c r="Q17" s="326"/>
      <c r="R17" s="326"/>
      <c r="S17" s="326"/>
      <c r="T17" s="326"/>
      <c r="U17" s="326"/>
      <c r="V17" s="326"/>
      <c r="W17" s="327"/>
    </row>
    <row r="18" spans="1:23" ht="14.1" customHeight="1" x14ac:dyDescent="0.2">
      <c r="A18" s="319"/>
      <c r="B18" s="320"/>
      <c r="C18" s="320"/>
      <c r="D18" s="320"/>
      <c r="E18" s="320"/>
      <c r="F18" s="320"/>
      <c r="G18" s="320"/>
      <c r="H18" s="320"/>
      <c r="I18" s="320"/>
      <c r="J18" s="320"/>
      <c r="K18" s="320"/>
      <c r="L18" s="320"/>
      <c r="M18" s="320"/>
      <c r="N18" s="321"/>
      <c r="O18" s="325"/>
      <c r="P18" s="326"/>
      <c r="Q18" s="326"/>
      <c r="R18" s="326"/>
      <c r="S18" s="326"/>
      <c r="T18" s="326"/>
      <c r="U18" s="326"/>
      <c r="V18" s="326"/>
      <c r="W18" s="327"/>
    </row>
    <row r="19" spans="1:23" ht="14.1" customHeight="1" x14ac:dyDescent="0.2">
      <c r="A19" s="319"/>
      <c r="B19" s="320"/>
      <c r="C19" s="320"/>
      <c r="D19" s="320"/>
      <c r="E19" s="320"/>
      <c r="F19" s="320"/>
      <c r="G19" s="320"/>
      <c r="H19" s="320"/>
      <c r="I19" s="320"/>
      <c r="J19" s="320"/>
      <c r="K19" s="320"/>
      <c r="L19" s="320"/>
      <c r="M19" s="320"/>
      <c r="N19" s="321"/>
      <c r="O19" s="325"/>
      <c r="P19" s="326"/>
      <c r="Q19" s="326"/>
      <c r="R19" s="326"/>
      <c r="S19" s="326"/>
      <c r="T19" s="326"/>
      <c r="U19" s="326"/>
      <c r="V19" s="326"/>
      <c r="W19" s="327"/>
    </row>
    <row r="20" spans="1:23" ht="14.1" customHeight="1" x14ac:dyDescent="0.2">
      <c r="A20" s="319"/>
      <c r="B20" s="320"/>
      <c r="C20" s="320"/>
      <c r="D20" s="320"/>
      <c r="E20" s="320"/>
      <c r="F20" s="320"/>
      <c r="G20" s="320"/>
      <c r="H20" s="320"/>
      <c r="I20" s="320"/>
      <c r="J20" s="320"/>
      <c r="K20" s="320"/>
      <c r="L20" s="320"/>
      <c r="M20" s="320"/>
      <c r="N20" s="321"/>
      <c r="O20" s="325"/>
      <c r="P20" s="326"/>
      <c r="Q20" s="326"/>
      <c r="R20" s="326"/>
      <c r="S20" s="326"/>
      <c r="T20" s="326"/>
      <c r="U20" s="326"/>
      <c r="V20" s="326"/>
      <c r="W20" s="327"/>
    </row>
    <row r="21" spans="1:23" ht="14.1" customHeight="1" x14ac:dyDescent="0.2">
      <c r="A21" s="319"/>
      <c r="B21" s="320"/>
      <c r="C21" s="320"/>
      <c r="D21" s="320"/>
      <c r="E21" s="320"/>
      <c r="F21" s="320"/>
      <c r="G21" s="320"/>
      <c r="H21" s="320"/>
      <c r="I21" s="320"/>
      <c r="J21" s="320"/>
      <c r="K21" s="320"/>
      <c r="L21" s="320"/>
      <c r="M21" s="320"/>
      <c r="N21" s="321"/>
      <c r="O21" s="325"/>
      <c r="P21" s="326"/>
      <c r="Q21" s="326"/>
      <c r="R21" s="326"/>
      <c r="S21" s="326"/>
      <c r="T21" s="326"/>
      <c r="U21" s="326"/>
      <c r="V21" s="326"/>
      <c r="W21" s="327"/>
    </row>
    <row r="22" spans="1:23" ht="14.1" customHeight="1" thickBot="1" x14ac:dyDescent="0.25">
      <c r="A22" s="319"/>
      <c r="B22" s="320"/>
      <c r="C22" s="320"/>
      <c r="D22" s="320"/>
      <c r="E22" s="320"/>
      <c r="F22" s="320"/>
      <c r="G22" s="320"/>
      <c r="H22" s="320"/>
      <c r="I22" s="320"/>
      <c r="J22" s="320"/>
      <c r="K22" s="320"/>
      <c r="L22" s="320"/>
      <c r="M22" s="320"/>
      <c r="N22" s="321"/>
      <c r="O22" s="331"/>
      <c r="P22" s="332"/>
      <c r="Q22" s="332"/>
      <c r="R22" s="332"/>
      <c r="S22" s="332"/>
      <c r="T22" s="332"/>
      <c r="U22" s="332"/>
      <c r="V22" s="332"/>
      <c r="W22" s="333"/>
    </row>
    <row r="23" spans="1:23" ht="23.25" customHeight="1" x14ac:dyDescent="0.2">
      <c r="A23" s="319"/>
      <c r="B23" s="320"/>
      <c r="C23" s="320"/>
      <c r="D23" s="320"/>
      <c r="E23" s="320"/>
      <c r="F23" s="320"/>
      <c r="G23" s="320"/>
      <c r="H23" s="320"/>
      <c r="I23" s="320"/>
      <c r="J23" s="320"/>
      <c r="K23" s="320"/>
      <c r="L23" s="320"/>
      <c r="M23" s="320"/>
      <c r="N23" s="321"/>
      <c r="O23" s="334" t="s">
        <v>331</v>
      </c>
      <c r="P23" s="329"/>
      <c r="Q23" s="329"/>
      <c r="R23" s="329"/>
      <c r="S23" s="329"/>
      <c r="T23" s="329"/>
      <c r="U23" s="329"/>
      <c r="V23" s="329"/>
      <c r="W23" s="330"/>
    </row>
    <row r="24" spans="1:23" ht="14.1" customHeight="1" x14ac:dyDescent="0.2">
      <c r="A24" s="319"/>
      <c r="B24" s="320"/>
      <c r="C24" s="320"/>
      <c r="D24" s="320"/>
      <c r="E24" s="320"/>
      <c r="F24" s="320"/>
      <c r="G24" s="320"/>
      <c r="H24" s="320"/>
      <c r="I24" s="320"/>
      <c r="J24" s="320"/>
      <c r="K24" s="320"/>
      <c r="L24" s="320"/>
      <c r="M24" s="320"/>
      <c r="N24" s="321"/>
      <c r="O24" s="310"/>
      <c r="P24" s="311"/>
      <c r="Q24" s="311"/>
      <c r="R24" s="311"/>
      <c r="S24" s="311"/>
      <c r="T24" s="311"/>
      <c r="U24" s="311"/>
      <c r="V24" s="311"/>
      <c r="W24" s="312"/>
    </row>
    <row r="25" spans="1:23" ht="24.95" customHeight="1" x14ac:dyDescent="0.2">
      <c r="A25" s="319"/>
      <c r="B25" s="320"/>
      <c r="C25" s="320"/>
      <c r="D25" s="320"/>
      <c r="E25" s="320"/>
      <c r="F25" s="320"/>
      <c r="G25" s="320"/>
      <c r="H25" s="320"/>
      <c r="I25" s="320"/>
      <c r="J25" s="320"/>
      <c r="K25" s="320"/>
      <c r="L25" s="320"/>
      <c r="M25" s="320"/>
      <c r="N25" s="321"/>
      <c r="O25" s="310"/>
      <c r="P25" s="311"/>
      <c r="Q25" s="311"/>
      <c r="R25" s="311"/>
      <c r="S25" s="311"/>
      <c r="T25" s="311"/>
      <c r="U25" s="311"/>
      <c r="V25" s="311"/>
      <c r="W25" s="312"/>
    </row>
    <row r="26" spans="1:23" ht="14.1" customHeight="1" x14ac:dyDescent="0.2">
      <c r="A26" s="319"/>
      <c r="B26" s="320"/>
      <c r="C26" s="320"/>
      <c r="D26" s="320"/>
      <c r="E26" s="320"/>
      <c r="F26" s="320"/>
      <c r="G26" s="320"/>
      <c r="H26" s="320"/>
      <c r="I26" s="320"/>
      <c r="J26" s="320"/>
      <c r="K26" s="320"/>
      <c r="L26" s="320"/>
      <c r="M26" s="320"/>
      <c r="N26" s="321"/>
      <c r="O26" s="310"/>
      <c r="P26" s="311"/>
      <c r="Q26" s="311"/>
      <c r="R26" s="311"/>
      <c r="S26" s="311"/>
      <c r="T26" s="311"/>
      <c r="U26" s="311"/>
      <c r="V26" s="311"/>
      <c r="W26" s="312"/>
    </row>
    <row r="27" spans="1:23" ht="14.1" customHeight="1" x14ac:dyDescent="0.2">
      <c r="A27" s="319"/>
      <c r="B27" s="320"/>
      <c r="C27" s="320"/>
      <c r="D27" s="320"/>
      <c r="E27" s="320"/>
      <c r="F27" s="320"/>
      <c r="G27" s="320"/>
      <c r="H27" s="320"/>
      <c r="I27" s="320"/>
      <c r="J27" s="320"/>
      <c r="K27" s="320"/>
      <c r="L27" s="320"/>
      <c r="M27" s="320"/>
      <c r="N27" s="321"/>
      <c r="O27" s="310"/>
      <c r="P27" s="311"/>
      <c r="Q27" s="311"/>
      <c r="R27" s="311"/>
      <c r="S27" s="311"/>
      <c r="T27" s="311"/>
      <c r="U27" s="311"/>
      <c r="V27" s="311"/>
      <c r="W27" s="312"/>
    </row>
    <row r="28" spans="1:23" ht="14.1" customHeight="1" x14ac:dyDescent="0.2">
      <c r="A28" s="319"/>
      <c r="B28" s="320"/>
      <c r="C28" s="320"/>
      <c r="D28" s="320"/>
      <c r="E28" s="320"/>
      <c r="F28" s="320"/>
      <c r="G28" s="320"/>
      <c r="H28" s="320"/>
      <c r="I28" s="320"/>
      <c r="J28" s="320"/>
      <c r="K28" s="320"/>
      <c r="L28" s="320"/>
      <c r="M28" s="320"/>
      <c r="N28" s="321"/>
      <c r="O28" s="310"/>
      <c r="P28" s="311"/>
      <c r="Q28" s="311"/>
      <c r="R28" s="311"/>
      <c r="S28" s="311"/>
      <c r="T28" s="311"/>
      <c r="U28" s="311"/>
      <c r="V28" s="311"/>
      <c r="W28" s="312"/>
    </row>
    <row r="29" spans="1:23" ht="14.1" customHeight="1" x14ac:dyDescent="0.2">
      <c r="A29" s="319"/>
      <c r="B29" s="320"/>
      <c r="C29" s="320"/>
      <c r="D29" s="320"/>
      <c r="E29" s="320"/>
      <c r="F29" s="320"/>
      <c r="G29" s="320"/>
      <c r="H29" s="320"/>
      <c r="I29" s="320"/>
      <c r="J29" s="320"/>
      <c r="K29" s="320"/>
      <c r="L29" s="320"/>
      <c r="M29" s="320"/>
      <c r="N29" s="321"/>
      <c r="O29" s="310"/>
      <c r="P29" s="311"/>
      <c r="Q29" s="311"/>
      <c r="R29" s="311"/>
      <c r="S29" s="311"/>
      <c r="T29" s="311"/>
      <c r="U29" s="311"/>
      <c r="V29" s="311"/>
      <c r="W29" s="312"/>
    </row>
    <row r="30" spans="1:23" ht="14.1" customHeight="1" x14ac:dyDescent="0.2">
      <c r="A30" s="319"/>
      <c r="B30" s="320"/>
      <c r="C30" s="320"/>
      <c r="D30" s="320"/>
      <c r="E30" s="320"/>
      <c r="F30" s="320"/>
      <c r="G30" s="320"/>
      <c r="H30" s="320"/>
      <c r="I30" s="320"/>
      <c r="J30" s="320"/>
      <c r="K30" s="320"/>
      <c r="L30" s="320"/>
      <c r="M30" s="320"/>
      <c r="N30" s="321"/>
      <c r="O30" s="310"/>
      <c r="P30" s="311"/>
      <c r="Q30" s="311"/>
      <c r="R30" s="311"/>
      <c r="S30" s="311"/>
      <c r="T30" s="311"/>
      <c r="U30" s="311"/>
      <c r="V30" s="311"/>
      <c r="W30" s="312"/>
    </row>
    <row r="31" spans="1:23" ht="14.1" customHeight="1" x14ac:dyDescent="0.2">
      <c r="A31" s="319"/>
      <c r="B31" s="320"/>
      <c r="C31" s="320"/>
      <c r="D31" s="320"/>
      <c r="E31" s="320"/>
      <c r="F31" s="320"/>
      <c r="G31" s="320"/>
      <c r="H31" s="320"/>
      <c r="I31" s="320"/>
      <c r="J31" s="320"/>
      <c r="K31" s="320"/>
      <c r="L31" s="320"/>
      <c r="M31" s="320"/>
      <c r="N31" s="321"/>
      <c r="O31" s="310"/>
      <c r="P31" s="311"/>
      <c r="Q31" s="311"/>
      <c r="R31" s="311"/>
      <c r="S31" s="311"/>
      <c r="T31" s="311"/>
      <c r="U31" s="311"/>
      <c r="V31" s="311"/>
      <c r="W31" s="312"/>
    </row>
    <row r="32" spans="1:23" ht="14.1" customHeight="1" x14ac:dyDescent="0.2">
      <c r="A32" s="319"/>
      <c r="B32" s="320"/>
      <c r="C32" s="320"/>
      <c r="D32" s="320"/>
      <c r="E32" s="320"/>
      <c r="F32" s="320"/>
      <c r="G32" s="320"/>
      <c r="H32" s="320"/>
      <c r="I32" s="320"/>
      <c r="J32" s="320"/>
      <c r="K32" s="320"/>
      <c r="L32" s="320"/>
      <c r="M32" s="320"/>
      <c r="N32" s="321"/>
      <c r="O32" s="310"/>
      <c r="P32" s="311"/>
      <c r="Q32" s="311"/>
      <c r="R32" s="311"/>
      <c r="S32" s="311"/>
      <c r="T32" s="311"/>
      <c r="U32" s="311"/>
      <c r="V32" s="311"/>
      <c r="W32" s="312"/>
    </row>
    <row r="33" spans="1:23" ht="14.1" customHeight="1" x14ac:dyDescent="0.2">
      <c r="A33" s="319"/>
      <c r="B33" s="320"/>
      <c r="C33" s="320"/>
      <c r="D33" s="320"/>
      <c r="E33" s="320"/>
      <c r="F33" s="320"/>
      <c r="G33" s="320"/>
      <c r="H33" s="320"/>
      <c r="I33" s="320"/>
      <c r="J33" s="320"/>
      <c r="K33" s="320"/>
      <c r="L33" s="320"/>
      <c r="M33" s="320"/>
      <c r="N33" s="321"/>
      <c r="O33" s="313" t="s">
        <v>607</v>
      </c>
      <c r="P33" s="314"/>
      <c r="Q33" s="314"/>
      <c r="R33" s="314"/>
      <c r="S33" s="314"/>
      <c r="T33" s="314"/>
      <c r="U33" s="314"/>
      <c r="V33" s="314"/>
      <c r="W33" s="315"/>
    </row>
    <row r="34" spans="1:23" ht="14.1" customHeight="1" x14ac:dyDescent="0.2">
      <c r="A34" s="319"/>
      <c r="B34" s="320"/>
      <c r="C34" s="320"/>
      <c r="D34" s="320"/>
      <c r="E34" s="320"/>
      <c r="F34" s="320"/>
      <c r="G34" s="320"/>
      <c r="H34" s="320"/>
      <c r="I34" s="320"/>
      <c r="J34" s="320"/>
      <c r="K34" s="320"/>
      <c r="L34" s="320"/>
      <c r="M34" s="320"/>
      <c r="N34" s="321"/>
      <c r="O34" s="313"/>
      <c r="P34" s="314"/>
      <c r="Q34" s="314"/>
      <c r="R34" s="314"/>
      <c r="S34" s="314"/>
      <c r="T34" s="314"/>
      <c r="U34" s="314"/>
      <c r="V34" s="314"/>
      <c r="W34" s="315"/>
    </row>
    <row r="35" spans="1:23" ht="14.1" customHeight="1" x14ac:dyDescent="0.2">
      <c r="A35" s="319"/>
      <c r="B35" s="320"/>
      <c r="C35" s="320"/>
      <c r="D35" s="320"/>
      <c r="E35" s="320"/>
      <c r="F35" s="320"/>
      <c r="G35" s="320"/>
      <c r="H35" s="320"/>
      <c r="I35" s="320"/>
      <c r="J35" s="320"/>
      <c r="K35" s="320"/>
      <c r="L35" s="320"/>
      <c r="M35" s="320"/>
      <c r="N35" s="321"/>
      <c r="O35" s="313"/>
      <c r="P35" s="314"/>
      <c r="Q35" s="314"/>
      <c r="R35" s="314"/>
      <c r="S35" s="314"/>
      <c r="T35" s="314"/>
      <c r="U35" s="314"/>
      <c r="V35" s="314"/>
      <c r="W35" s="315"/>
    </row>
    <row r="36" spans="1:23" ht="14.1" customHeight="1" thickBot="1" x14ac:dyDescent="0.25">
      <c r="A36" s="322"/>
      <c r="B36" s="323"/>
      <c r="C36" s="323"/>
      <c r="D36" s="323"/>
      <c r="E36" s="323"/>
      <c r="F36" s="323"/>
      <c r="G36" s="323"/>
      <c r="H36" s="323"/>
      <c r="I36" s="323"/>
      <c r="J36" s="323"/>
      <c r="K36" s="323"/>
      <c r="L36" s="323"/>
      <c r="M36" s="323"/>
      <c r="N36" s="324"/>
      <c r="O36" s="316"/>
      <c r="P36" s="317"/>
      <c r="Q36" s="317"/>
      <c r="R36" s="317"/>
      <c r="S36" s="317"/>
      <c r="T36" s="317"/>
      <c r="U36" s="317"/>
      <c r="V36" s="317"/>
      <c r="W36" s="318"/>
    </row>
  </sheetData>
  <mergeCells count="24">
    <mergeCell ref="O24:W32"/>
    <mergeCell ref="O33:W36"/>
    <mergeCell ref="A6:N36"/>
    <mergeCell ref="O6:W8"/>
    <mergeCell ref="O9:W9"/>
    <mergeCell ref="O10:W13"/>
    <mergeCell ref="O14:W14"/>
    <mergeCell ref="O15:W22"/>
    <mergeCell ref="O23:W23"/>
    <mergeCell ref="O5:W5"/>
    <mergeCell ref="A4:Q4"/>
    <mergeCell ref="R4:T4"/>
    <mergeCell ref="I3:N3"/>
    <mergeCell ref="R3:W3"/>
    <mergeCell ref="B3:F3"/>
    <mergeCell ref="G3:H3"/>
    <mergeCell ref="U4:W4"/>
    <mergeCell ref="C1:R1"/>
    <mergeCell ref="V1:W1"/>
    <mergeCell ref="G2:H2"/>
    <mergeCell ref="K2:L2"/>
    <mergeCell ref="M2:N2"/>
    <mergeCell ref="O2:P2"/>
    <mergeCell ref="R2:T2"/>
  </mergeCells>
  <phoneticPr fontId="8" type="noConversion"/>
  <printOptions horizontalCentered="1"/>
  <pageMargins left="0.19" right="0.37" top="0.56999999999999995" bottom="0.22" header="0.35433070866141736" footer="0.26"/>
  <pageSetup paperSize="9" orientation="landscape" horizontalDpi="4294967294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74" r:id="rId4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3</xdr:row>
                    <xdr:rowOff>0</xdr:rowOff>
                  </from>
                  <to>
                    <xdr:col>2</xdr:col>
                    <xdr:colOff>76200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5" name="Check Box 11">
              <controlPr defaultSize="0" autoFill="0" autoLine="0" autoPict="0">
                <anchor moveWithCells="1">
                  <from>
                    <xdr:col>2</xdr:col>
                    <xdr:colOff>533400</xdr:colOff>
                    <xdr:row>3</xdr:row>
                    <xdr:rowOff>9525</xdr:rowOff>
                  </from>
                  <to>
                    <xdr:col>3</xdr:col>
                    <xdr:colOff>390525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6" name="Check Box 12">
              <controlPr defaultSize="0" autoFill="0" autoLine="0" autoPict="0">
                <anchor moveWithCells="1">
                  <from>
                    <xdr:col>5</xdr:col>
                    <xdr:colOff>47625</xdr:colOff>
                    <xdr:row>3</xdr:row>
                    <xdr:rowOff>0</xdr:rowOff>
                  </from>
                  <to>
                    <xdr:col>5</xdr:col>
                    <xdr:colOff>552450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7" name="Check Box 13">
              <controlPr defaultSize="0" autoFill="0" autoLine="0" autoPict="0">
                <anchor moveWithCells="1">
                  <from>
                    <xdr:col>6</xdr:col>
                    <xdr:colOff>342900</xdr:colOff>
                    <xdr:row>3</xdr:row>
                    <xdr:rowOff>0</xdr:rowOff>
                  </from>
                  <to>
                    <xdr:col>8</xdr:col>
                    <xdr:colOff>85725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8" name="Check Box 14">
              <controlPr defaultSize="0" autoFill="0" autoLine="0" autoPict="0">
                <anchor moveWithCells="1">
                  <from>
                    <xdr:col>9</xdr:col>
                    <xdr:colOff>28575</xdr:colOff>
                    <xdr:row>3</xdr:row>
                    <xdr:rowOff>0</xdr:rowOff>
                  </from>
                  <to>
                    <xdr:col>12</xdr:col>
                    <xdr:colOff>76200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9" name="Check Box 15">
              <controlPr defaultSize="0" autoFill="0" autoLine="0" autoPict="0">
                <anchor moveWithCells="1">
                  <from>
                    <xdr:col>13</xdr:col>
                    <xdr:colOff>95250</xdr:colOff>
                    <xdr:row>3</xdr:row>
                    <xdr:rowOff>9525</xdr:rowOff>
                  </from>
                  <to>
                    <xdr:col>16</xdr:col>
                    <xdr:colOff>333375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0" name="Check Box 16">
              <controlPr defaultSize="0" autoFill="0" autoLine="0" autoPict="0">
                <anchor moveWithCells="1">
                  <from>
                    <xdr:col>17</xdr:col>
                    <xdr:colOff>38100</xdr:colOff>
                    <xdr:row>3</xdr:row>
                    <xdr:rowOff>9525</xdr:rowOff>
                  </from>
                  <to>
                    <xdr:col>19</xdr:col>
                    <xdr:colOff>228600</xdr:colOff>
                    <xdr:row>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J51"/>
  <sheetViews>
    <sheetView topLeftCell="C7" zoomScale="150" workbookViewId="0">
      <selection activeCell="D11" sqref="D11"/>
    </sheetView>
  </sheetViews>
  <sheetFormatPr baseColWidth="10" defaultColWidth="12.5703125" defaultRowHeight="14.25" x14ac:dyDescent="0.2"/>
  <cols>
    <col min="1" max="1" width="18.28515625" style="226" customWidth="1"/>
    <col min="2" max="2" width="11.7109375" style="226" bestFit="1" customWidth="1"/>
    <col min="3" max="3" width="36.85546875" style="226" customWidth="1"/>
    <col min="4" max="4" width="37" style="228" customWidth="1"/>
    <col min="5" max="5" width="36.85546875" style="228" customWidth="1"/>
    <col min="6" max="7" width="11.5703125" style="228" bestFit="1" customWidth="1"/>
    <col min="8" max="8" width="36.7109375" style="228" customWidth="1"/>
    <col min="9" max="9" width="7.42578125" style="228" customWidth="1"/>
    <col min="10" max="16384" width="12.5703125" style="228"/>
  </cols>
  <sheetData>
    <row r="1" spans="1:10" ht="51" x14ac:dyDescent="0.2">
      <c r="A1" s="226">
        <v>5</v>
      </c>
      <c r="B1" s="227" t="s">
        <v>305</v>
      </c>
      <c r="C1" s="227" t="s">
        <v>306</v>
      </c>
      <c r="D1" s="227" t="s">
        <v>307</v>
      </c>
      <c r="E1" s="227" t="s">
        <v>308</v>
      </c>
      <c r="F1" s="227" t="s">
        <v>309</v>
      </c>
      <c r="G1" s="227" t="s">
        <v>310</v>
      </c>
      <c r="H1" s="227" t="s">
        <v>311</v>
      </c>
    </row>
    <row r="2" spans="1:10" x14ac:dyDescent="0.2">
      <c r="A2" s="228"/>
      <c r="B2" s="232"/>
      <c r="C2" s="232"/>
      <c r="D2" s="232"/>
      <c r="E2" s="232"/>
      <c r="F2" s="232"/>
      <c r="G2" s="232"/>
      <c r="H2" s="232"/>
      <c r="I2" s="232"/>
      <c r="J2" s="232"/>
    </row>
    <row r="3" spans="1:10" ht="38.25" x14ac:dyDescent="0.2">
      <c r="A3" s="226" t="s">
        <v>312</v>
      </c>
      <c r="B3" s="233"/>
      <c r="C3" s="233"/>
      <c r="D3" s="232"/>
      <c r="E3" s="233" t="s">
        <v>282</v>
      </c>
      <c r="F3" s="232"/>
      <c r="G3" s="232"/>
      <c r="H3" s="232"/>
      <c r="I3" s="232"/>
      <c r="J3" s="232"/>
    </row>
    <row r="4" spans="1:10" ht="56.25" x14ac:dyDescent="0.2">
      <c r="A4" s="226" t="s">
        <v>313</v>
      </c>
      <c r="B4" s="233"/>
      <c r="C4" s="231" t="s">
        <v>283</v>
      </c>
      <c r="D4" s="231" t="s">
        <v>162</v>
      </c>
      <c r="E4" s="232"/>
      <c r="F4" s="232"/>
      <c r="G4" s="232"/>
      <c r="H4" s="232"/>
      <c r="I4" s="232"/>
      <c r="J4" s="232"/>
    </row>
    <row r="5" spans="1:10" ht="54" x14ac:dyDescent="0.2">
      <c r="A5" s="226" t="s">
        <v>314</v>
      </c>
      <c r="B5" s="233"/>
      <c r="C5" s="231" t="s">
        <v>284</v>
      </c>
      <c r="D5" s="231" t="s">
        <v>285</v>
      </c>
      <c r="E5" s="232"/>
      <c r="F5" s="232"/>
      <c r="G5" s="232"/>
      <c r="H5" s="232"/>
      <c r="I5" s="232"/>
      <c r="J5" s="232"/>
    </row>
    <row r="6" spans="1:10" ht="52.5" x14ac:dyDescent="0.2">
      <c r="A6" s="230" t="s">
        <v>315</v>
      </c>
      <c r="B6" s="233"/>
      <c r="C6" s="231" t="s">
        <v>286</v>
      </c>
      <c r="D6" s="231" t="s">
        <v>287</v>
      </c>
      <c r="E6" s="232"/>
      <c r="F6" s="232"/>
      <c r="G6" s="232"/>
      <c r="H6" s="232"/>
      <c r="I6" s="232"/>
      <c r="J6" s="232"/>
    </row>
    <row r="7" spans="1:10" ht="51" x14ac:dyDescent="0.2">
      <c r="A7" s="226" t="s">
        <v>316</v>
      </c>
      <c r="B7" s="233"/>
      <c r="C7" s="234" t="s">
        <v>159</v>
      </c>
      <c r="D7" s="234" t="s">
        <v>288</v>
      </c>
      <c r="E7" s="232"/>
      <c r="F7" s="232"/>
      <c r="G7" s="232"/>
      <c r="H7" s="232"/>
      <c r="I7" s="232"/>
      <c r="J7" s="232"/>
    </row>
    <row r="8" spans="1:10" ht="76.5" x14ac:dyDescent="0.2">
      <c r="A8" s="226" t="s">
        <v>289</v>
      </c>
      <c r="B8" s="233"/>
      <c r="C8" s="235"/>
      <c r="D8" s="235" t="s">
        <v>160</v>
      </c>
      <c r="E8" s="232"/>
      <c r="F8" s="232"/>
      <c r="G8" s="232"/>
      <c r="H8" s="232"/>
      <c r="I8" s="232"/>
      <c r="J8" s="232"/>
    </row>
    <row r="9" spans="1:10" ht="51" x14ac:dyDescent="0.2">
      <c r="A9" s="226" t="s">
        <v>290</v>
      </c>
      <c r="B9" s="233"/>
      <c r="C9" s="235"/>
      <c r="D9" s="235" t="s">
        <v>161</v>
      </c>
      <c r="E9" s="232"/>
      <c r="F9" s="232"/>
      <c r="G9" s="232"/>
      <c r="H9" s="232"/>
      <c r="I9" s="232"/>
      <c r="J9" s="232"/>
    </row>
    <row r="10" spans="1:10" ht="56.25" x14ac:dyDescent="0.2">
      <c r="A10" s="226" t="s">
        <v>291</v>
      </c>
      <c r="B10" s="233"/>
      <c r="C10" s="235"/>
      <c r="D10" s="235" t="s">
        <v>163</v>
      </c>
      <c r="E10" s="232"/>
      <c r="F10" s="232"/>
      <c r="G10" s="232"/>
      <c r="H10" s="232"/>
      <c r="I10" s="232"/>
      <c r="J10" s="232"/>
    </row>
    <row r="11" spans="1:10" ht="51" x14ac:dyDescent="0.2">
      <c r="A11" s="226" t="s">
        <v>292</v>
      </c>
      <c r="B11" s="233"/>
      <c r="C11" s="235"/>
      <c r="D11" s="235" t="s">
        <v>293</v>
      </c>
      <c r="E11" s="232"/>
      <c r="F11" s="232"/>
      <c r="G11" s="232"/>
      <c r="H11" s="232"/>
      <c r="I11" s="232"/>
      <c r="J11" s="232"/>
    </row>
    <row r="12" spans="1:10" ht="51" x14ac:dyDescent="0.2">
      <c r="A12" s="226" t="s">
        <v>294</v>
      </c>
      <c r="B12" s="233"/>
      <c r="C12" s="235"/>
      <c r="D12" s="235"/>
      <c r="E12" s="232"/>
      <c r="F12" s="232"/>
      <c r="G12" s="232"/>
      <c r="H12" s="233" t="s">
        <v>295</v>
      </c>
      <c r="I12" s="232"/>
      <c r="J12" s="232"/>
    </row>
    <row r="13" spans="1:10" ht="63.75" x14ac:dyDescent="0.2">
      <c r="A13" s="226" t="s">
        <v>296</v>
      </c>
      <c r="B13" s="233"/>
      <c r="C13" s="235"/>
      <c r="D13" s="235" t="s">
        <v>297</v>
      </c>
      <c r="E13" s="232"/>
      <c r="F13" s="232"/>
      <c r="G13" s="232"/>
      <c r="H13" s="233"/>
      <c r="I13" s="232"/>
      <c r="J13" s="232"/>
    </row>
    <row r="14" spans="1:10" ht="63.75" x14ac:dyDescent="0.2">
      <c r="A14" s="226" t="s">
        <v>298</v>
      </c>
      <c r="B14" s="233"/>
      <c r="C14" s="235"/>
      <c r="D14" s="235" t="s">
        <v>299</v>
      </c>
      <c r="E14" s="232"/>
      <c r="F14" s="232"/>
      <c r="G14" s="232"/>
      <c r="H14" s="233"/>
      <c r="I14" s="232"/>
      <c r="J14" s="232"/>
    </row>
    <row r="15" spans="1:10" ht="63.75" x14ac:dyDescent="0.2">
      <c r="A15" s="226" t="s">
        <v>300</v>
      </c>
      <c r="B15" s="233"/>
      <c r="C15" s="235"/>
      <c r="D15" s="235"/>
      <c r="E15" s="232"/>
      <c r="F15" s="232"/>
      <c r="G15" s="232"/>
      <c r="H15" s="233" t="s">
        <v>295</v>
      </c>
      <c r="I15" s="232"/>
      <c r="J15" s="232"/>
    </row>
    <row r="16" spans="1:10" ht="63.75" x14ac:dyDescent="0.2">
      <c r="A16" s="226" t="s">
        <v>301</v>
      </c>
      <c r="B16" s="233"/>
      <c r="C16" s="235"/>
      <c r="D16" s="235"/>
      <c r="E16" s="232"/>
      <c r="F16" s="232"/>
      <c r="G16" s="232"/>
      <c r="H16" s="233" t="s">
        <v>302</v>
      </c>
      <c r="I16" s="232"/>
      <c r="J16" s="232"/>
    </row>
    <row r="17" spans="1:10" ht="51" x14ac:dyDescent="0.2">
      <c r="A17" s="226" t="s">
        <v>303</v>
      </c>
      <c r="B17" s="233"/>
      <c r="C17" s="235"/>
      <c r="D17" s="235" t="s">
        <v>304</v>
      </c>
      <c r="E17" s="232"/>
      <c r="F17" s="232"/>
      <c r="G17" s="232"/>
      <c r="H17" s="233"/>
      <c r="I17" s="232"/>
      <c r="J17" s="232"/>
    </row>
    <row r="18" spans="1:10" x14ac:dyDescent="0.2">
      <c r="D18" s="229"/>
      <c r="E18" s="229"/>
      <c r="F18" s="229"/>
      <c r="G18" s="229"/>
      <c r="H18" s="229"/>
    </row>
    <row r="19" spans="1:10" x14ac:dyDescent="0.2">
      <c r="D19" s="229"/>
      <c r="E19" s="229"/>
      <c r="F19" s="229"/>
      <c r="G19" s="229"/>
      <c r="H19" s="229"/>
    </row>
    <row r="20" spans="1:10" x14ac:dyDescent="0.2">
      <c r="D20" s="229"/>
      <c r="E20" s="229"/>
      <c r="F20" s="229"/>
      <c r="G20" s="229"/>
      <c r="H20" s="229"/>
    </row>
    <row r="21" spans="1:10" x14ac:dyDescent="0.2">
      <c r="D21" s="229"/>
      <c r="E21" s="229"/>
      <c r="F21" s="229"/>
      <c r="G21" s="229"/>
      <c r="H21" s="229"/>
    </row>
    <row r="22" spans="1:10" x14ac:dyDescent="0.2">
      <c r="D22" s="229"/>
      <c r="E22" s="229"/>
      <c r="F22" s="229"/>
      <c r="G22" s="229"/>
      <c r="H22" s="229"/>
    </row>
    <row r="23" spans="1:10" x14ac:dyDescent="0.2">
      <c r="D23" s="229"/>
      <c r="E23" s="229"/>
      <c r="F23" s="229"/>
      <c r="G23" s="229"/>
      <c r="H23" s="229"/>
    </row>
    <row r="24" spans="1:10" x14ac:dyDescent="0.2">
      <c r="D24" s="229"/>
      <c r="E24" s="229"/>
      <c r="F24" s="229"/>
      <c r="G24" s="229"/>
      <c r="H24" s="229"/>
    </row>
    <row r="25" spans="1:10" x14ac:dyDescent="0.2">
      <c r="D25" s="229"/>
      <c r="E25" s="229"/>
      <c r="F25" s="229"/>
      <c r="G25" s="229"/>
      <c r="H25" s="229"/>
    </row>
    <row r="26" spans="1:10" x14ac:dyDescent="0.2">
      <c r="D26" s="229"/>
      <c r="E26" s="229"/>
      <c r="F26" s="229"/>
      <c r="G26" s="229"/>
      <c r="H26" s="229"/>
    </row>
    <row r="27" spans="1:10" x14ac:dyDescent="0.2">
      <c r="D27" s="229"/>
      <c r="E27" s="229"/>
      <c r="F27" s="229"/>
      <c r="G27" s="229"/>
      <c r="H27" s="229"/>
    </row>
    <row r="28" spans="1:10" x14ac:dyDescent="0.2">
      <c r="D28" s="229"/>
      <c r="E28" s="229"/>
      <c r="F28" s="229"/>
      <c r="G28" s="229"/>
      <c r="H28" s="229"/>
    </row>
    <row r="51" ht="14.25" customHeight="1" x14ac:dyDescent="0.2"/>
  </sheetData>
  <phoneticPr fontId="8" type="noConversion"/>
  <pageMargins left="0.78740157499999996" right="0.78740157499999996" top="0.984251969" bottom="0.984251969" header="0.4921259845" footer="0.4921259845"/>
  <pageSetup paperSize="1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I24" sqref="I24"/>
    </sheetView>
  </sheetViews>
  <sheetFormatPr baseColWidth="10" defaultRowHeight="12.75" x14ac:dyDescent="0.2"/>
  <cols>
    <col min="1" max="1" width="13.28515625" bestFit="1" customWidth="1"/>
    <col min="3" max="3" width="9.85546875" bestFit="1" customWidth="1"/>
    <col min="4" max="4" width="12.5703125" customWidth="1"/>
    <col min="5" max="5" width="11" bestFit="1" customWidth="1"/>
    <col min="6" max="6" width="5.140625" customWidth="1"/>
    <col min="7" max="7" width="11" customWidth="1"/>
    <col min="8" max="8" width="16.7109375" customWidth="1"/>
    <col min="9" max="9" width="5.140625" customWidth="1"/>
    <col min="10" max="10" width="5" style="256" customWidth="1"/>
  </cols>
  <sheetData>
    <row r="1" spans="1:10" s="16" customFormat="1" ht="15.75" thickBot="1" x14ac:dyDescent="0.3">
      <c r="A1" s="15" t="s">
        <v>432</v>
      </c>
      <c r="B1" s="354" t="s">
        <v>433</v>
      </c>
      <c r="C1" s="354"/>
      <c r="D1" s="354"/>
      <c r="E1" s="354"/>
      <c r="F1" s="354"/>
      <c r="G1" s="355"/>
      <c r="H1" s="210" t="s">
        <v>434</v>
      </c>
      <c r="J1" s="255"/>
    </row>
    <row r="2" spans="1:10" s="16" customFormat="1" ht="21" customHeight="1" thickBot="1" x14ac:dyDescent="0.25">
      <c r="A2" s="17" t="s">
        <v>440</v>
      </c>
      <c r="B2" s="362" t="str">
        <f>Form1_Situation!C2</f>
        <v>Brienzwiler, obere Rufiberg</v>
      </c>
      <c r="C2" s="362"/>
      <c r="D2" s="363"/>
      <c r="E2" s="211" t="s">
        <v>435</v>
      </c>
      <c r="F2" s="179">
        <f>Form1_Situation!I2</f>
        <v>0</v>
      </c>
      <c r="G2" s="212" t="s">
        <v>322</v>
      </c>
      <c r="H2" s="362" t="str">
        <f>Form1_Situation!U2</f>
        <v>Flühmann/Willener/Biermann</v>
      </c>
      <c r="I2" s="364"/>
      <c r="J2" s="255"/>
    </row>
    <row r="3" spans="1:10" s="16" customFormat="1" ht="26.25" customHeight="1" thickBot="1" x14ac:dyDescent="0.25">
      <c r="A3" s="213" t="s">
        <v>436</v>
      </c>
      <c r="B3" s="214" t="s">
        <v>437</v>
      </c>
      <c r="C3" s="214" t="s">
        <v>438</v>
      </c>
      <c r="D3" s="215" t="s">
        <v>439</v>
      </c>
      <c r="E3" s="356" t="s">
        <v>62</v>
      </c>
      <c r="F3" s="357"/>
      <c r="G3" s="357"/>
      <c r="H3" s="358"/>
      <c r="I3" s="248" t="s">
        <v>61</v>
      </c>
      <c r="J3" s="255"/>
    </row>
    <row r="4" spans="1:10" x14ac:dyDescent="0.2">
      <c r="A4" s="245"/>
      <c r="B4" s="216"/>
      <c r="C4" s="216"/>
      <c r="D4" s="173"/>
      <c r="E4" s="359"/>
      <c r="F4" s="360"/>
      <c r="G4" s="360"/>
      <c r="H4" s="361"/>
      <c r="I4" s="249"/>
    </row>
    <row r="5" spans="1:10" x14ac:dyDescent="0.2">
      <c r="A5" s="257">
        <v>40561</v>
      </c>
      <c r="B5" s="187" t="s">
        <v>454</v>
      </c>
      <c r="C5" s="187"/>
      <c r="D5" s="162"/>
      <c r="E5" s="342" t="s">
        <v>453</v>
      </c>
      <c r="F5" s="343"/>
      <c r="G5" s="343"/>
      <c r="H5" s="344"/>
      <c r="I5" s="249">
        <v>1</v>
      </c>
    </row>
    <row r="6" spans="1:10" x14ac:dyDescent="0.2">
      <c r="A6" s="217"/>
      <c r="B6" s="187" t="s">
        <v>455</v>
      </c>
      <c r="C6" s="187"/>
      <c r="D6" s="162"/>
      <c r="E6" s="342" t="s">
        <v>456</v>
      </c>
      <c r="F6" s="343"/>
      <c r="G6" s="343"/>
      <c r="H6" s="343"/>
      <c r="I6" s="249">
        <v>2</v>
      </c>
    </row>
    <row r="7" spans="1:10" x14ac:dyDescent="0.2">
      <c r="A7" s="217"/>
      <c r="B7" s="254" t="s">
        <v>122</v>
      </c>
      <c r="C7" s="187"/>
      <c r="D7" s="162"/>
      <c r="E7" s="342" t="s">
        <v>457</v>
      </c>
      <c r="F7" s="343"/>
      <c r="G7" s="343"/>
      <c r="H7" s="343"/>
      <c r="I7" s="249">
        <v>3</v>
      </c>
    </row>
    <row r="8" spans="1:10" x14ac:dyDescent="0.2">
      <c r="A8" s="217"/>
      <c r="B8" s="187"/>
      <c r="C8" s="187"/>
      <c r="D8" s="162"/>
      <c r="E8" s="342"/>
      <c r="F8" s="343"/>
      <c r="G8" s="343"/>
      <c r="H8" s="343"/>
      <c r="I8" s="249"/>
    </row>
    <row r="9" spans="1:10" ht="26.25" customHeight="1" x14ac:dyDescent="0.2">
      <c r="A9" s="217"/>
      <c r="B9" s="187" t="s">
        <v>458</v>
      </c>
      <c r="C9" s="187"/>
      <c r="D9" s="162"/>
      <c r="E9" s="342" t="s">
        <v>460</v>
      </c>
      <c r="F9" s="343"/>
      <c r="G9" s="343"/>
      <c r="H9" s="344"/>
      <c r="I9" s="249" t="s">
        <v>459</v>
      </c>
    </row>
    <row r="10" spans="1:10" ht="12.75" customHeight="1" x14ac:dyDescent="0.2">
      <c r="A10" s="217"/>
      <c r="B10" s="258"/>
      <c r="C10" s="187" t="s">
        <v>75</v>
      </c>
      <c r="D10" s="162" t="s">
        <v>123</v>
      </c>
      <c r="E10" s="345" t="s">
        <v>470</v>
      </c>
      <c r="F10" s="346"/>
      <c r="G10" s="346"/>
      <c r="H10" s="347"/>
      <c r="I10" s="249">
        <v>4</v>
      </c>
    </row>
    <row r="11" spans="1:10" ht="12.75" customHeight="1" x14ac:dyDescent="0.2">
      <c r="A11" s="217"/>
      <c r="B11" s="187"/>
      <c r="C11" s="187" t="s">
        <v>461</v>
      </c>
      <c r="D11" s="162" t="s">
        <v>123</v>
      </c>
      <c r="E11" s="348"/>
      <c r="F11" s="349"/>
      <c r="G11" s="349"/>
      <c r="H11" s="350"/>
      <c r="I11" s="249">
        <v>5</v>
      </c>
    </row>
    <row r="12" spans="1:10" ht="12.75" customHeight="1" x14ac:dyDescent="0.2">
      <c r="A12" s="217"/>
      <c r="B12" s="258"/>
      <c r="C12" s="187" t="s">
        <v>76</v>
      </c>
      <c r="D12" s="162" t="s">
        <v>123</v>
      </c>
      <c r="E12" s="351"/>
      <c r="F12" s="352"/>
      <c r="G12" s="352"/>
      <c r="H12" s="353"/>
      <c r="I12" s="249">
        <v>6</v>
      </c>
    </row>
    <row r="13" spans="1:10" x14ac:dyDescent="0.2">
      <c r="A13" s="217"/>
      <c r="B13" s="187"/>
      <c r="C13" s="187"/>
      <c r="D13" s="162"/>
      <c r="E13" s="342"/>
      <c r="F13" s="343"/>
      <c r="G13" s="343"/>
      <c r="H13" s="343"/>
      <c r="I13" s="249"/>
    </row>
    <row r="14" spans="1:10" x14ac:dyDescent="0.2">
      <c r="A14" s="217"/>
      <c r="B14" s="187" t="s">
        <v>462</v>
      </c>
      <c r="C14" s="187"/>
      <c r="D14" s="162"/>
      <c r="E14" s="342" t="s">
        <v>463</v>
      </c>
      <c r="F14" s="343"/>
      <c r="G14" s="343"/>
      <c r="H14" s="343"/>
      <c r="I14" s="249" t="s">
        <v>459</v>
      </c>
    </row>
    <row r="15" spans="1:10" ht="12.75" customHeight="1" x14ac:dyDescent="0.2">
      <c r="A15" s="217"/>
      <c r="B15" s="187"/>
      <c r="C15" s="187" t="s">
        <v>464</v>
      </c>
      <c r="D15" s="162" t="s">
        <v>123</v>
      </c>
      <c r="E15" s="345" t="s">
        <v>470</v>
      </c>
      <c r="F15" s="346"/>
      <c r="G15" s="346"/>
      <c r="H15" s="347"/>
      <c r="I15" s="249">
        <v>7</v>
      </c>
    </row>
    <row r="16" spans="1:10" x14ac:dyDescent="0.2">
      <c r="A16" s="217"/>
      <c r="B16" s="187"/>
      <c r="C16" s="187" t="s">
        <v>465</v>
      </c>
      <c r="D16" s="162" t="s">
        <v>123</v>
      </c>
      <c r="E16" s="348"/>
      <c r="F16" s="349"/>
      <c r="G16" s="349"/>
      <c r="H16" s="350"/>
      <c r="I16" s="249">
        <v>8</v>
      </c>
    </row>
    <row r="17" spans="1:9" ht="12.75" customHeight="1" x14ac:dyDescent="0.2">
      <c r="A17" s="217"/>
      <c r="C17" s="187" t="s">
        <v>589</v>
      </c>
      <c r="D17" s="162" t="s">
        <v>123</v>
      </c>
      <c r="E17" s="348"/>
      <c r="F17" s="349"/>
      <c r="G17" s="349"/>
      <c r="H17" s="350"/>
      <c r="I17" s="249">
        <v>9</v>
      </c>
    </row>
    <row r="18" spans="1:9" x14ac:dyDescent="0.2">
      <c r="A18" s="217"/>
      <c r="B18" s="187"/>
      <c r="C18" s="187"/>
      <c r="D18" s="162"/>
      <c r="E18" s="342"/>
      <c r="F18" s="343"/>
      <c r="G18" s="343"/>
      <c r="H18" s="344"/>
      <c r="I18" s="249"/>
    </row>
    <row r="19" spans="1:9" x14ac:dyDescent="0.2">
      <c r="A19" s="217"/>
      <c r="B19" s="259" t="s">
        <v>466</v>
      </c>
      <c r="C19" s="187"/>
      <c r="D19" s="162"/>
      <c r="E19" s="342" t="s">
        <v>467</v>
      </c>
      <c r="F19" s="343"/>
      <c r="G19" s="343"/>
      <c r="H19" s="343"/>
      <c r="I19" s="249">
        <v>10</v>
      </c>
    </row>
    <row r="20" spans="1:9" ht="12.75" customHeight="1" x14ac:dyDescent="0.2">
      <c r="A20" s="217"/>
      <c r="B20" s="187"/>
      <c r="C20" s="187" t="s">
        <v>88</v>
      </c>
      <c r="D20" s="162" t="s">
        <v>123</v>
      </c>
      <c r="E20" s="345" t="s">
        <v>468</v>
      </c>
      <c r="F20" s="346"/>
      <c r="G20" s="346"/>
      <c r="H20" s="347"/>
      <c r="I20" s="249">
        <v>11</v>
      </c>
    </row>
    <row r="21" spans="1:9" x14ac:dyDescent="0.2">
      <c r="A21" s="217"/>
      <c r="B21" s="187"/>
      <c r="C21" s="187" t="s">
        <v>89</v>
      </c>
      <c r="D21" s="162" t="s">
        <v>123</v>
      </c>
      <c r="E21" s="348"/>
      <c r="F21" s="349"/>
      <c r="G21" s="349"/>
      <c r="H21" s="350"/>
      <c r="I21" s="249">
        <v>12</v>
      </c>
    </row>
    <row r="22" spans="1:9" x14ac:dyDescent="0.2">
      <c r="A22" s="217"/>
      <c r="B22" s="259"/>
      <c r="C22" s="187" t="s">
        <v>90</v>
      </c>
      <c r="D22" s="162" t="s">
        <v>123</v>
      </c>
      <c r="E22" s="351"/>
      <c r="F22" s="352"/>
      <c r="G22" s="352"/>
      <c r="H22" s="353"/>
      <c r="I22" s="249">
        <v>13</v>
      </c>
    </row>
    <row r="23" spans="1:9" x14ac:dyDescent="0.2">
      <c r="A23" s="217"/>
      <c r="B23" s="187"/>
      <c r="C23" s="187" t="s">
        <v>590</v>
      </c>
      <c r="D23" s="162" t="s">
        <v>123</v>
      </c>
      <c r="E23" s="342" t="s">
        <v>469</v>
      </c>
      <c r="F23" s="343"/>
      <c r="G23" s="343"/>
      <c r="H23" s="343"/>
      <c r="I23" s="249">
        <v>14</v>
      </c>
    </row>
    <row r="24" spans="1:9" x14ac:dyDescent="0.2">
      <c r="A24" s="217"/>
      <c r="B24" s="187"/>
      <c r="C24" s="187"/>
      <c r="D24" s="162"/>
      <c r="E24" s="335"/>
      <c r="F24" s="336"/>
      <c r="G24" s="336"/>
      <c r="H24" s="336"/>
      <c r="I24" s="249"/>
    </row>
    <row r="25" spans="1:9" x14ac:dyDescent="0.2">
      <c r="A25" s="217"/>
      <c r="B25" s="187"/>
      <c r="C25" s="187"/>
      <c r="D25" s="162"/>
      <c r="E25" s="335"/>
      <c r="F25" s="336"/>
      <c r="G25" s="336"/>
      <c r="H25" s="336"/>
      <c r="I25" s="249"/>
    </row>
    <row r="26" spans="1:9" x14ac:dyDescent="0.2">
      <c r="A26" s="217"/>
      <c r="B26" s="187"/>
      <c r="C26" s="187"/>
      <c r="D26" s="162"/>
      <c r="E26" s="335"/>
      <c r="F26" s="336"/>
      <c r="G26" s="336"/>
      <c r="H26" s="337"/>
      <c r="I26" s="249"/>
    </row>
    <row r="27" spans="1:9" x14ac:dyDescent="0.2">
      <c r="A27" s="217"/>
      <c r="B27" s="259"/>
      <c r="C27" s="187"/>
      <c r="D27" s="162"/>
      <c r="E27" s="338"/>
      <c r="F27" s="339"/>
      <c r="G27" s="339"/>
      <c r="H27" s="339"/>
      <c r="I27" s="249"/>
    </row>
    <row r="28" spans="1:9" x14ac:dyDescent="0.2">
      <c r="A28" s="217"/>
      <c r="B28" s="187"/>
      <c r="C28" s="187"/>
      <c r="D28" s="162"/>
      <c r="E28" s="338"/>
      <c r="F28" s="339"/>
      <c r="G28" s="339"/>
      <c r="H28" s="339"/>
      <c r="I28" s="246"/>
    </row>
    <row r="29" spans="1:9" x14ac:dyDescent="0.2">
      <c r="A29" s="217"/>
      <c r="B29" s="187"/>
      <c r="C29" s="187"/>
      <c r="D29" s="162"/>
      <c r="E29" s="338"/>
      <c r="F29" s="339"/>
      <c r="G29" s="339"/>
      <c r="H29" s="339"/>
      <c r="I29" s="246"/>
    </row>
    <row r="30" spans="1:9" x14ac:dyDescent="0.2">
      <c r="A30" s="217"/>
      <c r="B30" s="187"/>
      <c r="C30" s="187"/>
      <c r="D30" s="162"/>
      <c r="E30" s="338"/>
      <c r="F30" s="339"/>
      <c r="G30" s="339"/>
      <c r="H30" s="339"/>
      <c r="I30" s="246"/>
    </row>
    <row r="31" spans="1:9" x14ac:dyDescent="0.2">
      <c r="A31" s="217"/>
      <c r="B31" s="187"/>
      <c r="C31" s="187"/>
      <c r="D31" s="162"/>
      <c r="E31" s="338"/>
      <c r="F31" s="339"/>
      <c r="G31" s="339"/>
      <c r="H31" s="339"/>
      <c r="I31" s="246"/>
    </row>
    <row r="32" spans="1:9" x14ac:dyDescent="0.2">
      <c r="A32" s="217"/>
      <c r="B32" s="187"/>
      <c r="C32" s="187"/>
      <c r="D32" s="162"/>
      <c r="E32" s="162"/>
      <c r="F32" s="197"/>
      <c r="G32" s="197"/>
      <c r="H32" s="197"/>
      <c r="I32" s="246"/>
    </row>
    <row r="33" spans="1:9" x14ac:dyDescent="0.2">
      <c r="A33" s="217"/>
      <c r="B33" s="187"/>
      <c r="C33" s="187"/>
      <c r="D33" s="162"/>
      <c r="E33" s="162"/>
      <c r="F33" s="197"/>
      <c r="G33" s="197"/>
      <c r="H33" s="197"/>
      <c r="I33" s="246"/>
    </row>
    <row r="34" spans="1:9" x14ac:dyDescent="0.2">
      <c r="A34" s="217"/>
      <c r="B34" s="187"/>
      <c r="C34" s="187"/>
      <c r="D34" s="162"/>
      <c r="E34" s="162"/>
      <c r="F34" s="197"/>
      <c r="G34" s="197"/>
      <c r="H34" s="197"/>
      <c r="I34" s="246"/>
    </row>
    <row r="35" spans="1:9" x14ac:dyDescent="0.2">
      <c r="A35" s="217"/>
      <c r="B35" s="187"/>
      <c r="C35" s="187"/>
      <c r="D35" s="162"/>
      <c r="E35" s="162"/>
      <c r="F35" s="197"/>
      <c r="G35" s="197"/>
      <c r="H35" s="197"/>
      <c r="I35" s="246"/>
    </row>
    <row r="36" spans="1:9" x14ac:dyDescent="0.2">
      <c r="A36" s="217"/>
      <c r="B36" s="187"/>
      <c r="C36" s="187"/>
      <c r="D36" s="162"/>
      <c r="E36" s="162"/>
      <c r="F36" s="197"/>
      <c r="G36" s="197"/>
      <c r="H36" s="197"/>
      <c r="I36" s="246"/>
    </row>
    <row r="37" spans="1:9" x14ac:dyDescent="0.2">
      <c r="A37" s="217"/>
      <c r="B37" s="187"/>
      <c r="C37" s="187"/>
      <c r="D37" s="162"/>
      <c r="E37" s="162"/>
      <c r="F37" s="197"/>
      <c r="G37" s="197"/>
      <c r="H37" s="197"/>
      <c r="I37" s="246"/>
    </row>
    <row r="38" spans="1:9" x14ac:dyDescent="0.2">
      <c r="A38" s="217"/>
      <c r="B38" s="187"/>
      <c r="C38" s="187"/>
      <c r="D38" s="162"/>
      <c r="E38" s="162"/>
      <c r="F38" s="197"/>
      <c r="G38" s="197"/>
      <c r="H38" s="197"/>
      <c r="I38" s="246"/>
    </row>
    <row r="39" spans="1:9" x14ac:dyDescent="0.2">
      <c r="A39" s="217"/>
      <c r="B39" s="187"/>
      <c r="C39" s="187"/>
      <c r="D39" s="162"/>
      <c r="E39" s="338"/>
      <c r="F39" s="339"/>
      <c r="G39" s="339"/>
      <c r="H39" s="339"/>
      <c r="I39" s="246"/>
    </row>
    <row r="40" spans="1:9" x14ac:dyDescent="0.2">
      <c r="A40" s="217"/>
      <c r="B40" s="187"/>
      <c r="C40" s="187"/>
      <c r="D40" s="162"/>
      <c r="E40" s="338"/>
      <c r="F40" s="339"/>
      <c r="G40" s="339"/>
      <c r="H40" s="339"/>
      <c r="I40" s="246"/>
    </row>
    <row r="41" spans="1:9" x14ac:dyDescent="0.2">
      <c r="A41" s="217"/>
      <c r="B41" s="187"/>
      <c r="C41" s="187"/>
      <c r="D41" s="162"/>
      <c r="E41" s="338"/>
      <c r="F41" s="339"/>
      <c r="G41" s="339"/>
      <c r="H41" s="339"/>
      <c r="I41" s="246"/>
    </row>
    <row r="42" spans="1:9" x14ac:dyDescent="0.2">
      <c r="A42" s="217"/>
      <c r="B42" s="187"/>
      <c r="C42" s="187"/>
      <c r="D42" s="162"/>
      <c r="E42" s="338"/>
      <c r="F42" s="339"/>
      <c r="G42" s="339"/>
      <c r="H42" s="339"/>
      <c r="I42" s="246"/>
    </row>
    <row r="43" spans="1:9" x14ac:dyDescent="0.2">
      <c r="A43" s="217"/>
      <c r="B43" s="187"/>
      <c r="C43" s="187"/>
      <c r="D43" s="162"/>
      <c r="E43" s="338"/>
      <c r="F43" s="339"/>
      <c r="G43" s="339"/>
      <c r="H43" s="339"/>
      <c r="I43" s="246"/>
    </row>
    <row r="44" spans="1:9" ht="13.5" thickBot="1" x14ac:dyDescent="0.25">
      <c r="A44" s="218"/>
      <c r="B44" s="219"/>
      <c r="C44" s="219"/>
      <c r="D44" s="220"/>
      <c r="E44" s="340"/>
      <c r="F44" s="341"/>
      <c r="G44" s="341"/>
      <c r="H44" s="341"/>
      <c r="I44" s="247"/>
    </row>
  </sheetData>
  <mergeCells count="32">
    <mergeCell ref="E13:H13"/>
    <mergeCell ref="E6:H6"/>
    <mergeCell ref="E7:H7"/>
    <mergeCell ref="E8:H8"/>
    <mergeCell ref="E9:H9"/>
    <mergeCell ref="E10:H12"/>
    <mergeCell ref="B1:G1"/>
    <mergeCell ref="E3:H3"/>
    <mergeCell ref="E4:H4"/>
    <mergeCell ref="B2:D2"/>
    <mergeCell ref="H2:I2"/>
    <mergeCell ref="E5:H5"/>
    <mergeCell ref="E23:H23"/>
    <mergeCell ref="E19:H19"/>
    <mergeCell ref="E18:H18"/>
    <mergeCell ref="E14:H14"/>
    <mergeCell ref="E20:H22"/>
    <mergeCell ref="E15:H17"/>
    <mergeCell ref="E39:H39"/>
    <mergeCell ref="E44:H44"/>
    <mergeCell ref="E40:H40"/>
    <mergeCell ref="E41:H41"/>
    <mergeCell ref="E42:H42"/>
    <mergeCell ref="E43:H43"/>
    <mergeCell ref="E26:H26"/>
    <mergeCell ref="E24:H24"/>
    <mergeCell ref="E25:H25"/>
    <mergeCell ref="E27:H27"/>
    <mergeCell ref="E30:H30"/>
    <mergeCell ref="E31:H31"/>
    <mergeCell ref="E28:H28"/>
    <mergeCell ref="E29:H29"/>
  </mergeCells>
  <phoneticPr fontId="8" type="noConversion"/>
  <pageMargins left="0.59055118110236227" right="0.27" top="0.63" bottom="0.78740157480314965" header="0.51181102362204722" footer="0.51181102362204722"/>
  <pageSetup paperSize="9" orientation="portrait" horizontalDpi="4294967294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topLeftCell="B7" workbookViewId="0">
      <selection activeCell="B7" sqref="B7:B10"/>
    </sheetView>
  </sheetViews>
  <sheetFormatPr baseColWidth="10" defaultRowHeight="12.75" x14ac:dyDescent="0.2"/>
  <cols>
    <col min="1" max="1" width="16.7109375" customWidth="1"/>
    <col min="2" max="2" width="36.85546875" customWidth="1"/>
    <col min="3" max="3" width="24.7109375" customWidth="1"/>
    <col min="4" max="5" width="5.7109375" style="4" customWidth="1"/>
    <col min="6" max="6" width="10.5703125" style="4" bestFit="1" customWidth="1"/>
    <col min="7" max="7" width="11.140625" style="4" bestFit="1" customWidth="1"/>
    <col min="8" max="8" width="4.7109375" customWidth="1"/>
    <col min="9" max="9" width="25" customWidth="1"/>
  </cols>
  <sheetData>
    <row r="1" spans="1:9" ht="15" customHeight="1" thickBot="1" x14ac:dyDescent="0.3">
      <c r="A1" s="91" t="s">
        <v>400</v>
      </c>
      <c r="B1" s="92"/>
      <c r="C1" s="1" t="s">
        <v>417</v>
      </c>
      <c r="D1" s="1"/>
      <c r="E1" s="1"/>
      <c r="F1" s="139"/>
      <c r="G1" s="139"/>
      <c r="H1" s="92"/>
      <c r="I1" s="89"/>
    </row>
    <row r="2" spans="1:9" ht="15" customHeight="1" thickBot="1" x14ac:dyDescent="0.25">
      <c r="A2" s="137" t="s">
        <v>412</v>
      </c>
      <c r="B2" s="241" t="str">
        <f>Form1_Situation!C2</f>
        <v>Brienzwiler, obere Rufiberg</v>
      </c>
      <c r="C2" s="132" t="s">
        <v>411</v>
      </c>
      <c r="D2" s="242">
        <f>Form1_Situation!I2</f>
        <v>0</v>
      </c>
      <c r="E2" s="6" t="s">
        <v>321</v>
      </c>
      <c r="F2" s="243">
        <f>Form1_Situation!Q2:Q2</f>
        <v>40561</v>
      </c>
      <c r="G2" s="113" t="s">
        <v>418</v>
      </c>
      <c r="H2" s="169" t="str">
        <f>Form1_Situation!U2</f>
        <v>Flühmann/Willener/Biermann</v>
      </c>
      <c r="I2" s="244"/>
    </row>
    <row r="3" spans="1:9" ht="15.75" thickBot="1" x14ac:dyDescent="0.3">
      <c r="A3" s="389" t="s">
        <v>124</v>
      </c>
      <c r="B3" s="390"/>
      <c r="C3" s="390"/>
      <c r="D3" s="390"/>
      <c r="E3" s="390"/>
      <c r="F3" s="390"/>
      <c r="G3" s="390"/>
      <c r="H3" s="390"/>
      <c r="I3" s="391"/>
    </row>
    <row r="4" spans="1:9" ht="15.75" thickBot="1" x14ac:dyDescent="0.3">
      <c r="A4" s="365" t="s">
        <v>413</v>
      </c>
      <c r="B4" s="366"/>
      <c r="C4" s="366"/>
      <c r="D4" s="366"/>
      <c r="E4" s="366"/>
      <c r="F4" s="366"/>
      <c r="G4" s="366"/>
      <c r="H4" s="366"/>
      <c r="I4" s="367"/>
    </row>
    <row r="5" spans="1:9" ht="15.75" customHeight="1" x14ac:dyDescent="0.2">
      <c r="A5" s="95" t="s">
        <v>332</v>
      </c>
      <c r="B5" s="96"/>
      <c r="C5" s="96"/>
      <c r="D5" s="413" t="s">
        <v>401</v>
      </c>
      <c r="E5" s="413"/>
      <c r="F5" s="12"/>
      <c r="G5" s="12"/>
      <c r="H5" s="96"/>
      <c r="I5" s="114" t="s">
        <v>415</v>
      </c>
    </row>
    <row r="6" spans="1:9" ht="39.950000000000003" customHeight="1" thickBot="1" x14ac:dyDescent="0.25">
      <c r="A6" s="115" t="s">
        <v>380</v>
      </c>
      <c r="B6" s="116" t="s">
        <v>381</v>
      </c>
      <c r="C6" s="117" t="s">
        <v>171</v>
      </c>
      <c r="D6" s="414"/>
      <c r="E6" s="414"/>
      <c r="F6" s="415" t="s">
        <v>402</v>
      </c>
      <c r="G6" s="416"/>
      <c r="H6" s="118" t="s">
        <v>403</v>
      </c>
      <c r="I6" s="133" t="s">
        <v>63</v>
      </c>
    </row>
    <row r="7" spans="1:9" ht="15" customHeight="1" x14ac:dyDescent="0.2">
      <c r="A7" s="134"/>
      <c r="B7" s="395" t="str">
        <f>INDEX(Minimalprofil!A2:H107,Minimalprofil!A1,2)</f>
        <v>Laubbäume 60 - 100 %
Bu 50 - 100 %
Ta Samenbäume - 40 %
Fi 0 - 30 %</v>
      </c>
      <c r="C7" s="392" t="s">
        <v>172</v>
      </c>
      <c r="D7" s="119"/>
      <c r="E7" s="120"/>
      <c r="F7" s="398" t="s">
        <v>229</v>
      </c>
      <c r="G7" s="399"/>
      <c r="H7" s="404"/>
      <c r="I7" s="392" t="s">
        <v>176</v>
      </c>
    </row>
    <row r="8" spans="1:9" ht="15" customHeight="1" x14ac:dyDescent="0.2">
      <c r="A8" s="135" t="s">
        <v>386</v>
      </c>
      <c r="B8" s="396"/>
      <c r="C8" s="393"/>
      <c r="D8" s="121"/>
      <c r="E8" s="122"/>
      <c r="F8" s="400"/>
      <c r="G8" s="401"/>
      <c r="H8" s="405"/>
      <c r="I8" s="393"/>
    </row>
    <row r="9" spans="1:9" ht="15" customHeight="1" x14ac:dyDescent="0.2">
      <c r="A9" s="100" t="s">
        <v>387</v>
      </c>
      <c r="B9" s="396"/>
      <c r="C9" s="393"/>
      <c r="D9" s="123"/>
      <c r="E9" s="124"/>
      <c r="F9" s="400"/>
      <c r="G9" s="401"/>
      <c r="H9" s="405"/>
      <c r="I9" s="393"/>
    </row>
    <row r="10" spans="1:9" ht="15" customHeight="1" thickBot="1" x14ac:dyDescent="0.25">
      <c r="A10" s="101"/>
      <c r="B10" s="397"/>
      <c r="C10" s="394"/>
      <c r="D10" s="125"/>
      <c r="E10" s="126"/>
      <c r="F10" s="402"/>
      <c r="G10" s="403"/>
      <c r="H10" s="406"/>
      <c r="I10" s="394"/>
    </row>
    <row r="11" spans="1:9" ht="11.25" customHeight="1" x14ac:dyDescent="0.2">
      <c r="A11" s="102"/>
      <c r="B11" s="408" t="str">
        <f>INDEX(Minimalprofil!A2:H107,Minimalprofil!A1,3)</f>
        <v>Genügend entwicklungsfähige Bäume in mind. 2 verschiedenen Durchmesserklassen pro ha</v>
      </c>
      <c r="C11" s="380" t="s">
        <v>225</v>
      </c>
      <c r="D11" s="119"/>
      <c r="E11" s="120"/>
      <c r="F11" s="383" t="s">
        <v>174</v>
      </c>
      <c r="G11" s="384"/>
      <c r="H11" s="368"/>
      <c r="I11" s="380" t="s">
        <v>226</v>
      </c>
    </row>
    <row r="12" spans="1:9" ht="15" customHeight="1" x14ac:dyDescent="0.2">
      <c r="A12" s="111" t="s">
        <v>394</v>
      </c>
      <c r="B12" s="409"/>
      <c r="C12" s="381"/>
      <c r="D12" s="121"/>
      <c r="E12" s="122"/>
      <c r="F12" s="385"/>
      <c r="G12" s="386"/>
      <c r="H12" s="369"/>
      <c r="I12" s="381"/>
    </row>
    <row r="13" spans="1:9" ht="15" customHeight="1" x14ac:dyDescent="0.2">
      <c r="A13" s="109" t="s">
        <v>399</v>
      </c>
      <c r="B13" s="410" t="str">
        <f>INDEX(Naturgefahr!$A$2:$H$17,Naturgefahr!$A$1,3)</f>
        <v>- Zieldurchmesser angepasst;
- Wirksamer Mindestdurchmesser über 35 cm BHD</v>
      </c>
      <c r="C13" s="381"/>
      <c r="D13" s="123"/>
      <c r="E13" s="124"/>
      <c r="F13" s="385"/>
      <c r="G13" s="386"/>
      <c r="H13" s="369"/>
      <c r="I13" s="381"/>
    </row>
    <row r="14" spans="1:9" ht="18.75" customHeight="1" thickBot="1" x14ac:dyDescent="0.25">
      <c r="A14" s="101"/>
      <c r="B14" s="411"/>
      <c r="C14" s="382"/>
      <c r="D14" s="125"/>
      <c r="E14" s="126"/>
      <c r="F14" s="387"/>
      <c r="G14" s="388"/>
      <c r="H14" s="370"/>
      <c r="I14" s="382"/>
    </row>
    <row r="15" spans="1:9" ht="12.75" customHeight="1" x14ac:dyDescent="0.2">
      <c r="A15" s="112" t="s">
        <v>395</v>
      </c>
      <c r="B15" s="239">
        <f>INDEX(Minimalprofil!A2:H107,Minimalprofil!A1,4)</f>
        <v>0</v>
      </c>
      <c r="C15" s="380" t="s">
        <v>227</v>
      </c>
      <c r="D15" s="119"/>
      <c r="E15" s="120"/>
      <c r="F15" s="383" t="s">
        <v>228</v>
      </c>
      <c r="G15" s="384"/>
      <c r="H15" s="368"/>
      <c r="I15" s="380" t="s">
        <v>119</v>
      </c>
    </row>
    <row r="16" spans="1:9" ht="15" customHeight="1" x14ac:dyDescent="0.2">
      <c r="A16" s="105" t="s">
        <v>388</v>
      </c>
      <c r="B16" s="410" t="str">
        <f>INDEX(Naturgefahr!$A$2:$H$17,Naturgefahr!$A$1,4)</f>
        <v>- Mind. 150 Bäume/ha mit BHD &gt; 36 cm;
- Öffnungen in der Falllinie Stammabstand &lt; 20 m;
- Liegendes Holz und hohe Stöcke: als Ergänzung zu stehenden Bäumen, falls keine Sturzgefahr.</v>
      </c>
      <c r="C16" s="381"/>
      <c r="D16" s="121"/>
      <c r="E16" s="122"/>
      <c r="F16" s="385"/>
      <c r="G16" s="386"/>
      <c r="H16" s="369"/>
      <c r="I16" s="417"/>
    </row>
    <row r="17" spans="1:9" ht="15" customHeight="1" x14ac:dyDescent="0.2">
      <c r="A17" s="103" t="s">
        <v>389</v>
      </c>
      <c r="B17" s="410"/>
      <c r="C17" s="381"/>
      <c r="D17" s="123"/>
      <c r="E17" s="124"/>
      <c r="F17" s="385"/>
      <c r="G17" s="386"/>
      <c r="H17" s="369"/>
      <c r="I17" s="417"/>
    </row>
    <row r="18" spans="1:9" ht="17.25" customHeight="1" thickBot="1" x14ac:dyDescent="0.25">
      <c r="A18" s="104" t="s">
        <v>384</v>
      </c>
      <c r="B18" s="411"/>
      <c r="C18" s="382"/>
      <c r="D18" s="125"/>
      <c r="E18" s="126"/>
      <c r="F18" s="387"/>
      <c r="G18" s="388"/>
      <c r="H18" s="370"/>
      <c r="I18" s="418"/>
    </row>
    <row r="19" spans="1:9" ht="15" customHeight="1" x14ac:dyDescent="0.2">
      <c r="A19" s="112" t="s">
        <v>396</v>
      </c>
      <c r="B19" s="408" t="str">
        <f>INDEX(Minimalprofil!A2:H107,Minimalprofil!A1,5)</f>
        <v>Mind. ½  der Kronen gleichmässig geformt
Lotrechte Stämme mit guter Verankerung, nur vereinzelt starke Hänger</v>
      </c>
      <c r="C19" s="380" t="s">
        <v>220</v>
      </c>
      <c r="D19" s="119"/>
      <c r="E19" s="120"/>
      <c r="F19" s="383" t="s">
        <v>175</v>
      </c>
      <c r="G19" s="384"/>
      <c r="H19" s="368"/>
      <c r="I19" s="380" t="s">
        <v>223</v>
      </c>
    </row>
    <row r="20" spans="1:9" ht="15" customHeight="1" x14ac:dyDescent="0.2">
      <c r="A20" s="105" t="s">
        <v>385</v>
      </c>
      <c r="B20" s="409"/>
      <c r="C20" s="381"/>
      <c r="D20" s="121"/>
      <c r="E20" s="122"/>
      <c r="F20" s="385"/>
      <c r="G20" s="386"/>
      <c r="H20" s="369"/>
      <c r="I20" s="381"/>
    </row>
    <row r="21" spans="1:9" ht="15" customHeight="1" x14ac:dyDescent="0.2">
      <c r="A21" s="105" t="s">
        <v>390</v>
      </c>
      <c r="B21" s="409"/>
      <c r="C21" s="381"/>
      <c r="D21" s="123"/>
      <c r="E21" s="124"/>
      <c r="F21" s="385"/>
      <c r="G21" s="386"/>
      <c r="H21" s="369"/>
      <c r="I21" s="381"/>
    </row>
    <row r="22" spans="1:9" ht="15" customHeight="1" thickBot="1" x14ac:dyDescent="0.25">
      <c r="A22" s="105" t="s">
        <v>391</v>
      </c>
      <c r="B22" s="240">
        <f>INDEX(Naturgefahr!A2:H17,Naturgefahr!A1,5)</f>
        <v>0</v>
      </c>
      <c r="C22" s="382"/>
      <c r="D22" s="125"/>
      <c r="E22" s="126"/>
      <c r="F22" s="387"/>
      <c r="G22" s="388"/>
      <c r="H22" s="370"/>
      <c r="I22" s="382"/>
    </row>
    <row r="23" spans="1:9" ht="15" customHeight="1" x14ac:dyDescent="0.2">
      <c r="A23" s="112" t="s">
        <v>397</v>
      </c>
      <c r="B23" s="408" t="str">
        <f>INDEX(Minimalprofil!A2:H107,Minimalprofil!A1,6)</f>
        <v>Fläche mit starker Vegetationskonkurrenz &lt; 1/3</v>
      </c>
      <c r="C23" s="380" t="s">
        <v>221</v>
      </c>
      <c r="D23" s="119"/>
      <c r="E23" s="120"/>
      <c r="F23" s="383"/>
      <c r="G23" s="384"/>
      <c r="H23" s="368"/>
      <c r="I23" s="380"/>
    </row>
    <row r="24" spans="1:9" ht="15" customHeight="1" x14ac:dyDescent="0.2">
      <c r="A24" s="110" t="s">
        <v>392</v>
      </c>
      <c r="B24" s="409"/>
      <c r="C24" s="381"/>
      <c r="D24" s="121"/>
      <c r="E24" s="122"/>
      <c r="F24" s="385"/>
      <c r="G24" s="386"/>
      <c r="H24" s="369"/>
      <c r="I24" s="381"/>
    </row>
    <row r="25" spans="1:9" ht="15" customHeight="1" x14ac:dyDescent="0.2">
      <c r="A25" s="106"/>
      <c r="B25" s="409"/>
      <c r="C25" s="381"/>
      <c r="D25" s="123"/>
      <c r="E25" s="124"/>
      <c r="F25" s="385"/>
      <c r="G25" s="386"/>
      <c r="H25" s="369"/>
      <c r="I25" s="381"/>
    </row>
    <row r="26" spans="1:9" ht="15" customHeight="1" thickBot="1" x14ac:dyDescent="0.25">
      <c r="A26" s="101"/>
      <c r="B26" s="412"/>
      <c r="C26" s="382"/>
      <c r="D26" s="125"/>
      <c r="E26" s="126"/>
      <c r="F26" s="387"/>
      <c r="G26" s="388"/>
      <c r="H26" s="370"/>
      <c r="I26" s="382"/>
    </row>
    <row r="27" spans="1:9" ht="15" customHeight="1" x14ac:dyDescent="0.2">
      <c r="A27" s="112" t="s">
        <v>397</v>
      </c>
      <c r="B27" s="408" t="str">
        <f>INDEX(Minimalprofil!A2:H107,Minimalprofil!A1,7)</f>
        <v>Bei Deckungsgrad &lt; 0.7 mind. 10 Buchen pro a (durchschnittlich alle 3 m) vorhanden</v>
      </c>
      <c r="C27" s="380" t="s">
        <v>224</v>
      </c>
      <c r="D27" s="119" t="s">
        <v>404</v>
      </c>
      <c r="E27" s="120"/>
      <c r="F27" s="374"/>
      <c r="G27" s="375"/>
      <c r="H27" s="368"/>
      <c r="I27" s="380" t="s">
        <v>230</v>
      </c>
    </row>
    <row r="28" spans="1:9" ht="15" customHeight="1" x14ac:dyDescent="0.2">
      <c r="A28" s="110" t="s">
        <v>393</v>
      </c>
      <c r="B28" s="409"/>
      <c r="C28" s="381"/>
      <c r="D28" s="121" t="s">
        <v>405</v>
      </c>
      <c r="E28" s="122"/>
      <c r="F28" s="376"/>
      <c r="G28" s="377"/>
      <c r="H28" s="369"/>
      <c r="I28" s="381"/>
    </row>
    <row r="29" spans="1:9" ht="15" customHeight="1" x14ac:dyDescent="0.2">
      <c r="A29" s="103" t="s">
        <v>398</v>
      </c>
      <c r="B29" s="409"/>
      <c r="C29" s="381"/>
      <c r="D29" s="123" t="s">
        <v>406</v>
      </c>
      <c r="E29" s="124"/>
      <c r="F29" s="376"/>
      <c r="G29" s="377"/>
      <c r="H29" s="369"/>
      <c r="I29" s="381"/>
    </row>
    <row r="30" spans="1:9" ht="15" customHeight="1" thickBot="1" x14ac:dyDescent="0.25">
      <c r="A30" s="101"/>
      <c r="B30" s="412"/>
      <c r="C30" s="382"/>
      <c r="D30" s="125"/>
      <c r="E30" s="126"/>
      <c r="F30" s="378"/>
      <c r="G30" s="379"/>
      <c r="H30" s="370"/>
      <c r="I30" s="382"/>
    </row>
    <row r="31" spans="1:9" ht="15" customHeight="1" x14ac:dyDescent="0.2">
      <c r="A31" s="112" t="s">
        <v>397</v>
      </c>
      <c r="B31" s="408" t="s">
        <v>125</v>
      </c>
      <c r="C31" s="380" t="s">
        <v>173</v>
      </c>
      <c r="D31" s="119"/>
      <c r="E31" s="120"/>
      <c r="F31" s="383" t="s">
        <v>222</v>
      </c>
      <c r="G31" s="384"/>
      <c r="H31" s="371"/>
      <c r="I31" s="380" t="s">
        <v>231</v>
      </c>
    </row>
    <row r="32" spans="1:9" ht="15" customHeight="1" x14ac:dyDescent="0.2">
      <c r="A32" s="110" t="s">
        <v>333</v>
      </c>
      <c r="B32" s="409"/>
      <c r="C32" s="381"/>
      <c r="D32" s="121"/>
      <c r="E32" s="122"/>
      <c r="F32" s="385"/>
      <c r="G32" s="386"/>
      <c r="H32" s="372"/>
      <c r="I32" s="381"/>
    </row>
    <row r="33" spans="1:9" ht="15" customHeight="1" x14ac:dyDescent="0.2">
      <c r="A33" s="407" t="s">
        <v>334</v>
      </c>
      <c r="B33" s="409"/>
      <c r="C33" s="381"/>
      <c r="D33" s="123"/>
      <c r="E33" s="124"/>
      <c r="F33" s="385"/>
      <c r="G33" s="386"/>
      <c r="H33" s="372"/>
      <c r="I33" s="381"/>
    </row>
    <row r="34" spans="1:9" ht="15" customHeight="1" thickBot="1" x14ac:dyDescent="0.25">
      <c r="A34" s="407"/>
      <c r="B34" s="240">
        <f>INDEX(Naturgefahr!A2:H17,Naturgefahr!A1,8)</f>
        <v>0</v>
      </c>
      <c r="C34" s="382"/>
      <c r="D34" s="125"/>
      <c r="E34" s="126"/>
      <c r="F34" s="387"/>
      <c r="G34" s="388"/>
      <c r="H34" s="373"/>
      <c r="I34" s="382"/>
    </row>
    <row r="35" spans="1:9" ht="10.5" customHeight="1" thickBot="1" x14ac:dyDescent="0.25">
      <c r="A35" s="127"/>
      <c r="B35" s="127"/>
      <c r="C35" s="128" t="s">
        <v>407</v>
      </c>
      <c r="D35" s="238" t="s">
        <v>408</v>
      </c>
      <c r="E35" s="238"/>
      <c r="F35" s="238"/>
      <c r="G35" s="129"/>
      <c r="H35" s="127"/>
      <c r="I35" s="96"/>
    </row>
    <row r="36" spans="1:9" ht="15.75" thickBot="1" x14ac:dyDescent="0.3">
      <c r="A36" s="130" t="s">
        <v>409</v>
      </c>
      <c r="B36" s="94"/>
      <c r="C36" s="131" t="s">
        <v>55</v>
      </c>
      <c r="D36" s="9">
        <v>2011</v>
      </c>
      <c r="E36" s="9"/>
      <c r="F36" s="9"/>
      <c r="G36" s="365" t="s">
        <v>410</v>
      </c>
      <c r="H36" s="366"/>
      <c r="I36" s="367"/>
    </row>
    <row r="37" spans="1:9" x14ac:dyDescent="0.2">
      <c r="D37"/>
      <c r="E37"/>
      <c r="F37"/>
      <c r="G37"/>
    </row>
  </sheetData>
  <sheetProtection selectLockedCells="1"/>
  <mergeCells count="42">
    <mergeCell ref="I11:I14"/>
    <mergeCell ref="H11:H14"/>
    <mergeCell ref="H15:H18"/>
    <mergeCell ref="H19:H22"/>
    <mergeCell ref="I15:I18"/>
    <mergeCell ref="I19:I22"/>
    <mergeCell ref="B23:B26"/>
    <mergeCell ref="F15:G18"/>
    <mergeCell ref="C11:C14"/>
    <mergeCell ref="D5:E6"/>
    <mergeCell ref="B13:B14"/>
    <mergeCell ref="F11:G14"/>
    <mergeCell ref="B11:B12"/>
    <mergeCell ref="F6:G6"/>
    <mergeCell ref="F19:G22"/>
    <mergeCell ref="C31:C34"/>
    <mergeCell ref="C15:C18"/>
    <mergeCell ref="A33:A34"/>
    <mergeCell ref="C27:C30"/>
    <mergeCell ref="C23:C26"/>
    <mergeCell ref="B31:B33"/>
    <mergeCell ref="B16:B18"/>
    <mergeCell ref="B19:B21"/>
    <mergeCell ref="B27:B30"/>
    <mergeCell ref="C19:C22"/>
    <mergeCell ref="A3:I3"/>
    <mergeCell ref="C7:C10"/>
    <mergeCell ref="I7:I10"/>
    <mergeCell ref="B7:B10"/>
    <mergeCell ref="F7:G10"/>
    <mergeCell ref="A4:I4"/>
    <mergeCell ref="H7:H10"/>
    <mergeCell ref="G36:I36"/>
    <mergeCell ref="H23:H26"/>
    <mergeCell ref="H27:H30"/>
    <mergeCell ref="H31:H34"/>
    <mergeCell ref="F27:G30"/>
    <mergeCell ref="I31:I34"/>
    <mergeCell ref="F31:G34"/>
    <mergeCell ref="I23:I26"/>
    <mergeCell ref="F23:G26"/>
    <mergeCell ref="I27:I30"/>
  </mergeCells>
  <phoneticPr fontId="8" type="noConversion"/>
  <conditionalFormatting sqref="B7:B19 B22:B31 B34">
    <cfRule type="cellIs" dxfId="0" priority="1" stopIfTrue="1" operator="equal">
      <formula>0</formula>
    </cfRule>
  </conditionalFormatting>
  <pageMargins left="0.31" right="0.49" top="0.22" bottom="0.19" header="0.17" footer="0.24"/>
  <pageSetup paperSize="9" orientation="landscape" horizontalDpi="4294967294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5" r:id="rId4" name="Check Box 15">
              <controlPr defaultSize="0" autoFill="0" autoLine="0" autoPict="0">
                <anchor moveWithCells="1">
                  <from>
                    <xdr:col>7</xdr:col>
                    <xdr:colOff>38100</xdr:colOff>
                    <xdr:row>7</xdr:row>
                    <xdr:rowOff>114300</xdr:rowOff>
                  </from>
                  <to>
                    <xdr:col>8</xdr:col>
                    <xdr:colOff>28575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5" name="Check Box 16">
              <controlPr defaultSize="0" autoFill="0" autoLine="0" autoPict="0">
                <anchor moveWithCells="1">
                  <from>
                    <xdr:col>1</xdr:col>
                    <xdr:colOff>485775</xdr:colOff>
                    <xdr:row>34</xdr:row>
                    <xdr:rowOff>114300</xdr:rowOff>
                  </from>
                  <to>
                    <xdr:col>1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6" name="Check Box 17">
              <controlPr defaultSize="0" autoFill="0" autoLine="0" autoPict="0">
                <anchor moveWithCells="1">
                  <from>
                    <xdr:col>1</xdr:col>
                    <xdr:colOff>1066800</xdr:colOff>
                    <xdr:row>34</xdr:row>
                    <xdr:rowOff>114300</xdr:rowOff>
                  </from>
                  <to>
                    <xdr:col>1</xdr:col>
                    <xdr:colOff>1485900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7" name="Check Box 18">
              <controlPr defaultSize="0" autoFill="0" autoLine="0" autoPict="0">
                <anchor moveWithCells="1">
                  <from>
                    <xdr:col>8</xdr:col>
                    <xdr:colOff>123825</xdr:colOff>
                    <xdr:row>34</xdr:row>
                    <xdr:rowOff>114300</xdr:rowOff>
                  </from>
                  <to>
                    <xdr:col>8</xdr:col>
                    <xdr:colOff>552450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8" name="Check Box 19">
              <controlPr defaultSize="0" autoFill="0" autoLine="0" autoPict="0">
                <anchor moveWithCells="1">
                  <from>
                    <xdr:col>8</xdr:col>
                    <xdr:colOff>619125</xdr:colOff>
                    <xdr:row>34</xdr:row>
                    <xdr:rowOff>114300</xdr:rowOff>
                  </from>
                  <to>
                    <xdr:col>8</xdr:col>
                    <xdr:colOff>1114425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9" name="Check Box 20">
              <controlPr defaultSize="0" autoFill="0" autoLine="0" autoPict="0">
                <anchor moveWithCells="1">
                  <from>
                    <xdr:col>8</xdr:col>
                    <xdr:colOff>1143000</xdr:colOff>
                    <xdr:row>34</xdr:row>
                    <xdr:rowOff>114300</xdr:rowOff>
                  </from>
                  <to>
                    <xdr:col>8</xdr:col>
                    <xdr:colOff>1647825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10" name="Check Box 21">
              <controlPr defaultSize="0" autoFill="0" autoLine="0" autoPict="0">
                <anchor moveWithCells="1">
                  <from>
                    <xdr:col>7</xdr:col>
                    <xdr:colOff>38100</xdr:colOff>
                    <xdr:row>10</xdr:row>
                    <xdr:rowOff>114300</xdr:rowOff>
                  </from>
                  <to>
                    <xdr:col>8</xdr:col>
                    <xdr:colOff>28575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11" name="Check Box 22">
              <controlPr defaultSize="0" autoFill="0" autoLine="0" autoPict="0">
                <anchor moveWithCells="1">
                  <from>
                    <xdr:col>7</xdr:col>
                    <xdr:colOff>38100</xdr:colOff>
                    <xdr:row>14</xdr:row>
                    <xdr:rowOff>114300</xdr:rowOff>
                  </from>
                  <to>
                    <xdr:col>8</xdr:col>
                    <xdr:colOff>28575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12" name="Check Box 23">
              <controlPr defaultSize="0" autoFill="0" autoLine="0" autoPict="0">
                <anchor moveWithCells="1">
                  <from>
                    <xdr:col>7</xdr:col>
                    <xdr:colOff>38100</xdr:colOff>
                    <xdr:row>18</xdr:row>
                    <xdr:rowOff>114300</xdr:rowOff>
                  </from>
                  <to>
                    <xdr:col>8</xdr:col>
                    <xdr:colOff>28575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13" name="Check Box 24">
              <controlPr defaultSize="0" autoFill="0" autoLine="0" autoPict="0">
                <anchor moveWithCells="1">
                  <from>
                    <xdr:col>7</xdr:col>
                    <xdr:colOff>38100</xdr:colOff>
                    <xdr:row>22</xdr:row>
                    <xdr:rowOff>114300</xdr:rowOff>
                  </from>
                  <to>
                    <xdr:col>8</xdr:col>
                    <xdr:colOff>28575</xdr:colOff>
                    <xdr:row>23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14" name="Check Box 25">
              <controlPr defaultSize="0" autoFill="0" autoLine="0" autoPict="0">
                <anchor moveWithCells="1">
                  <from>
                    <xdr:col>7</xdr:col>
                    <xdr:colOff>38100</xdr:colOff>
                    <xdr:row>26</xdr:row>
                    <xdr:rowOff>114300</xdr:rowOff>
                  </from>
                  <to>
                    <xdr:col>8</xdr:col>
                    <xdr:colOff>28575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15" name="Check Box 26">
              <controlPr defaultSize="0" autoFill="0" autoLine="0" autoPict="0">
                <anchor moveWithCells="1">
                  <from>
                    <xdr:col>7</xdr:col>
                    <xdr:colOff>38100</xdr:colOff>
                    <xdr:row>30</xdr:row>
                    <xdr:rowOff>114300</xdr:rowOff>
                  </from>
                  <to>
                    <xdr:col>8</xdr:col>
                    <xdr:colOff>28575</xdr:colOff>
                    <xdr:row>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16" name="Drop Down 27">
              <controlPr locked="0" defaultSize="0" autoLine="0" autoPict="0">
                <anchor moveWithCells="1">
                  <from>
                    <xdr:col>1</xdr:col>
                    <xdr:colOff>1209675</xdr:colOff>
                    <xdr:row>1</xdr:row>
                    <xdr:rowOff>180975</xdr:rowOff>
                  </from>
                  <to>
                    <xdr:col>8</xdr:col>
                    <xdr:colOff>1657350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17" name="Drop Down 28">
              <controlPr locked="0" defaultSize="0" autoLine="0" autoPict="0">
                <anchor moveWithCells="1">
                  <from>
                    <xdr:col>1</xdr:col>
                    <xdr:colOff>1209675</xdr:colOff>
                    <xdr:row>2</xdr:row>
                    <xdr:rowOff>190500</xdr:rowOff>
                  </from>
                  <to>
                    <xdr:col>8</xdr:col>
                    <xdr:colOff>1657350</xdr:colOff>
                    <xdr:row>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A5" sqref="A5"/>
    </sheetView>
  </sheetViews>
  <sheetFormatPr baseColWidth="10" defaultRowHeight="12.75" x14ac:dyDescent="0.2"/>
  <cols>
    <col min="1" max="1" width="14.140625" style="16" customWidth="1"/>
    <col min="2" max="2" width="16.7109375" style="16" customWidth="1"/>
    <col min="3" max="3" width="70.42578125" style="16" customWidth="1"/>
    <col min="4" max="4" width="11.5703125" style="16" customWidth="1"/>
    <col min="5" max="5" width="20.7109375" style="16" customWidth="1"/>
    <col min="6" max="7" width="5.7109375" style="30" customWidth="1"/>
    <col min="8" max="9" width="10.7109375" style="30" customWidth="1"/>
    <col min="10" max="10" width="7.7109375" style="16" customWidth="1"/>
    <col min="11" max="11" width="3.42578125" style="16" customWidth="1"/>
    <col min="12" max="12" width="33.42578125" style="16" customWidth="1"/>
    <col min="13" max="16384" width="11.42578125" style="16"/>
  </cols>
  <sheetData>
    <row r="1" spans="1:12" ht="17.25" customHeight="1" x14ac:dyDescent="0.25">
      <c r="A1" s="140" t="s">
        <v>335</v>
      </c>
      <c r="B1" s="141"/>
      <c r="C1" s="142" t="s">
        <v>336</v>
      </c>
      <c r="D1" s="150" t="s">
        <v>419</v>
      </c>
      <c r="E1" s="171">
        <f>Form1_Situation!I2</f>
        <v>0</v>
      </c>
      <c r="F1" s="32"/>
      <c r="G1" s="32"/>
      <c r="H1" s="32"/>
      <c r="I1" s="32"/>
      <c r="J1" s="31"/>
      <c r="K1" s="31"/>
      <c r="L1" s="31"/>
    </row>
    <row r="2" spans="1:12" ht="17.25" customHeight="1" x14ac:dyDescent="0.25">
      <c r="A2" s="143" t="s">
        <v>421</v>
      </c>
      <c r="B2" s="144"/>
      <c r="C2" s="170" t="str">
        <f>Form1_Situation!C2</f>
        <v>Brienzwiler, obere Rufiberg</v>
      </c>
      <c r="D2" s="145"/>
      <c r="E2" s="146"/>
      <c r="F2" s="32"/>
      <c r="G2" s="32"/>
      <c r="H2" s="32"/>
      <c r="I2" s="32"/>
      <c r="J2" s="31"/>
      <c r="K2" s="31"/>
      <c r="L2" s="31"/>
    </row>
    <row r="3" spans="1:12" ht="21" customHeight="1" thickBot="1" x14ac:dyDescent="0.25">
      <c r="A3" s="151" t="s">
        <v>420</v>
      </c>
      <c r="B3" s="147" t="s">
        <v>337</v>
      </c>
      <c r="C3" s="148"/>
      <c r="D3" s="149" t="s">
        <v>322</v>
      </c>
      <c r="E3" s="253" t="str">
        <f>Form1_Situation!U2</f>
        <v>Flühmann/Willener/Biermann</v>
      </c>
      <c r="F3" s="32"/>
      <c r="G3" s="32"/>
      <c r="H3" s="32"/>
      <c r="I3" s="32"/>
      <c r="J3" s="31"/>
      <c r="K3" s="31"/>
      <c r="L3" s="31"/>
    </row>
    <row r="4" spans="1:12" x14ac:dyDescent="0.2">
      <c r="A4" s="172"/>
      <c r="B4" s="425"/>
      <c r="C4" s="352"/>
      <c r="D4" s="352"/>
      <c r="E4" s="426"/>
    </row>
    <row r="5" spans="1:12" s="252" customFormat="1" x14ac:dyDescent="0.2">
      <c r="A5" s="250"/>
      <c r="B5" s="427"/>
      <c r="C5" s="433"/>
      <c r="D5" s="433"/>
      <c r="E5" s="434"/>
      <c r="F5" s="251"/>
      <c r="G5" s="251"/>
      <c r="H5" s="251"/>
      <c r="I5" s="251"/>
    </row>
    <row r="6" spans="1:12" s="252" customFormat="1" x14ac:dyDescent="0.2">
      <c r="A6" s="250"/>
      <c r="B6" s="427"/>
      <c r="C6" s="433"/>
      <c r="D6" s="433"/>
      <c r="E6" s="434"/>
      <c r="F6" s="251"/>
      <c r="G6" s="251"/>
      <c r="H6" s="251"/>
      <c r="I6" s="251"/>
    </row>
    <row r="7" spans="1:12" x14ac:dyDescent="0.2">
      <c r="A7" s="250"/>
      <c r="B7" s="427"/>
      <c r="C7" s="428"/>
      <c r="D7" s="428"/>
      <c r="E7" s="429"/>
    </row>
    <row r="8" spans="1:12" x14ac:dyDescent="0.2">
      <c r="A8" s="250"/>
      <c r="B8" s="427"/>
      <c r="C8" s="428"/>
      <c r="D8" s="428"/>
      <c r="E8" s="429"/>
    </row>
    <row r="9" spans="1:12" x14ac:dyDescent="0.2">
      <c r="A9" s="250"/>
      <c r="B9" s="427"/>
      <c r="C9" s="428"/>
      <c r="D9" s="428"/>
      <c r="E9" s="429"/>
    </row>
    <row r="10" spans="1:12" x14ac:dyDescent="0.2">
      <c r="A10" s="250"/>
      <c r="B10" s="427"/>
      <c r="C10" s="428"/>
      <c r="D10" s="428"/>
      <c r="E10" s="429"/>
    </row>
    <row r="11" spans="1:12" x14ac:dyDescent="0.2">
      <c r="A11" s="250"/>
      <c r="B11" s="427"/>
      <c r="C11" s="428"/>
      <c r="D11" s="428"/>
      <c r="E11" s="429"/>
    </row>
    <row r="12" spans="1:12" x14ac:dyDescent="0.2">
      <c r="A12" s="250"/>
      <c r="B12" s="427"/>
      <c r="C12" s="428"/>
      <c r="D12" s="428"/>
      <c r="E12" s="429"/>
    </row>
    <row r="13" spans="1:12" x14ac:dyDescent="0.2">
      <c r="A13" s="250"/>
      <c r="B13" s="430"/>
      <c r="C13" s="431"/>
      <c r="D13" s="431"/>
      <c r="E13" s="432"/>
    </row>
    <row r="14" spans="1:12" x14ac:dyDescent="0.2">
      <c r="A14" s="250"/>
      <c r="B14" s="430"/>
      <c r="C14" s="431"/>
      <c r="D14" s="431"/>
      <c r="E14" s="432"/>
    </row>
    <row r="15" spans="1:12" x14ac:dyDescent="0.2">
      <c r="A15" s="174"/>
      <c r="B15" s="425"/>
      <c r="C15" s="352"/>
      <c r="D15" s="352"/>
      <c r="E15" s="426"/>
    </row>
    <row r="16" spans="1:12" x14ac:dyDescent="0.2">
      <c r="A16" s="174"/>
      <c r="B16" s="425"/>
      <c r="C16" s="352"/>
      <c r="D16" s="352"/>
      <c r="E16" s="426"/>
    </row>
    <row r="17" spans="1:5" x14ac:dyDescent="0.2">
      <c r="A17" s="174"/>
      <c r="B17" s="425"/>
      <c r="C17" s="352"/>
      <c r="D17" s="352"/>
      <c r="E17" s="426"/>
    </row>
    <row r="18" spans="1:5" x14ac:dyDescent="0.2">
      <c r="A18" s="174"/>
      <c r="B18" s="425"/>
      <c r="C18" s="352"/>
      <c r="D18" s="352"/>
      <c r="E18" s="426"/>
    </row>
    <row r="19" spans="1:5" x14ac:dyDescent="0.2">
      <c r="A19" s="174"/>
      <c r="B19" s="419"/>
      <c r="C19" s="420"/>
      <c r="D19" s="420"/>
      <c r="E19" s="421"/>
    </row>
    <row r="20" spans="1:5" x14ac:dyDescent="0.2">
      <c r="A20" s="174"/>
      <c r="B20" s="419"/>
      <c r="C20" s="420"/>
      <c r="D20" s="420"/>
      <c r="E20" s="421"/>
    </row>
    <row r="21" spans="1:5" x14ac:dyDescent="0.2">
      <c r="A21" s="174"/>
      <c r="B21" s="419"/>
      <c r="C21" s="420"/>
      <c r="D21" s="420"/>
      <c r="E21" s="421"/>
    </row>
    <row r="22" spans="1:5" x14ac:dyDescent="0.2">
      <c r="A22" s="174"/>
      <c r="B22" s="419"/>
      <c r="C22" s="420"/>
      <c r="D22" s="420"/>
      <c r="E22" s="421"/>
    </row>
    <row r="23" spans="1:5" x14ac:dyDescent="0.2">
      <c r="A23" s="174"/>
      <c r="B23" s="419"/>
      <c r="C23" s="420"/>
      <c r="D23" s="420"/>
      <c r="E23" s="421"/>
    </row>
    <row r="24" spans="1:5" x14ac:dyDescent="0.2">
      <c r="A24" s="174"/>
      <c r="B24" s="419"/>
      <c r="C24" s="420"/>
      <c r="D24" s="420"/>
      <c r="E24" s="421"/>
    </row>
    <row r="25" spans="1:5" x14ac:dyDescent="0.2">
      <c r="A25" s="174"/>
      <c r="B25" s="419"/>
      <c r="C25" s="420"/>
      <c r="D25" s="420"/>
      <c r="E25" s="421"/>
    </row>
    <row r="26" spans="1:5" x14ac:dyDescent="0.2">
      <c r="A26" s="174"/>
      <c r="B26" s="419"/>
      <c r="C26" s="420"/>
      <c r="D26" s="420"/>
      <c r="E26" s="421"/>
    </row>
    <row r="27" spans="1:5" x14ac:dyDescent="0.2">
      <c r="A27" s="174"/>
      <c r="B27" s="419"/>
      <c r="C27" s="420"/>
      <c r="D27" s="420"/>
      <c r="E27" s="421"/>
    </row>
    <row r="28" spans="1:5" x14ac:dyDescent="0.2">
      <c r="A28" s="174"/>
      <c r="B28" s="419"/>
      <c r="C28" s="420"/>
      <c r="D28" s="420"/>
      <c r="E28" s="421"/>
    </row>
    <row r="29" spans="1:5" x14ac:dyDescent="0.2">
      <c r="A29" s="174"/>
      <c r="B29" s="419"/>
      <c r="C29" s="420"/>
      <c r="D29" s="420"/>
      <c r="E29" s="421"/>
    </row>
    <row r="30" spans="1:5" ht="13.5" thickBot="1" x14ac:dyDescent="0.25">
      <c r="A30" s="175"/>
      <c r="B30" s="422"/>
      <c r="C30" s="423"/>
      <c r="D30" s="423"/>
      <c r="E30" s="424"/>
    </row>
  </sheetData>
  <mergeCells count="27">
    <mergeCell ref="B4:E4"/>
    <mergeCell ref="B5:E5"/>
    <mergeCell ref="B6:E6"/>
    <mergeCell ref="B8:E8"/>
    <mergeCell ref="B12:E12"/>
    <mergeCell ref="B13:E13"/>
    <mergeCell ref="B14:E14"/>
    <mergeCell ref="B15:E15"/>
    <mergeCell ref="B9:E9"/>
    <mergeCell ref="B7:E7"/>
    <mergeCell ref="B10:E10"/>
    <mergeCell ref="B11:E11"/>
    <mergeCell ref="B16:E16"/>
    <mergeCell ref="B17:E17"/>
    <mergeCell ref="B22:E22"/>
    <mergeCell ref="B23:E23"/>
    <mergeCell ref="B18:E18"/>
    <mergeCell ref="B19:E19"/>
    <mergeCell ref="B20:E20"/>
    <mergeCell ref="B21:E21"/>
    <mergeCell ref="B24:E24"/>
    <mergeCell ref="B25:E25"/>
    <mergeCell ref="B30:E30"/>
    <mergeCell ref="B26:E26"/>
    <mergeCell ref="B27:E27"/>
    <mergeCell ref="B28:E28"/>
    <mergeCell ref="B29:E29"/>
  </mergeCells>
  <phoneticPr fontId="0" type="noConversion"/>
  <pageMargins left="0.66" right="0.34" top="0.69" bottom="0.44" header="0.4921259845" footer="0.28999999999999998"/>
  <pageSetup paperSize="9" orientation="landscape" horizontalDpi="4294967294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0"/>
  <sheetViews>
    <sheetView topLeftCell="A16" workbookViewId="0">
      <selection activeCell="N29" sqref="N29:T35"/>
    </sheetView>
  </sheetViews>
  <sheetFormatPr baseColWidth="10" defaultRowHeight="12.75" x14ac:dyDescent="0.2"/>
  <cols>
    <col min="1" max="1" width="5.7109375" style="16" customWidth="1"/>
    <col min="2" max="2" width="4" style="16" customWidth="1"/>
    <col min="3" max="3" width="5.7109375" style="16" customWidth="1"/>
    <col min="4" max="4" width="4.28515625" style="16" customWidth="1"/>
    <col min="5" max="5" width="5.42578125" style="16" customWidth="1"/>
    <col min="6" max="6" width="4" style="16" customWidth="1"/>
    <col min="7" max="7" width="18.7109375" style="16" customWidth="1"/>
    <col min="8" max="9" width="5.7109375" style="30" customWidth="1"/>
    <col min="10" max="10" width="6.7109375" style="30" customWidth="1"/>
    <col min="11" max="11" width="7.7109375" style="30" customWidth="1"/>
    <col min="12" max="12" width="10.7109375" style="30" customWidth="1"/>
    <col min="13" max="13" width="7.7109375" style="30" customWidth="1"/>
    <col min="14" max="15" width="5.7109375" style="16" customWidth="1"/>
    <col min="16" max="16" width="2" style="16" customWidth="1"/>
    <col min="17" max="17" width="14.7109375" style="16" customWidth="1"/>
    <col min="18" max="19" width="5.7109375" style="16" customWidth="1"/>
    <col min="20" max="20" width="7.140625" style="16" customWidth="1"/>
    <col min="21" max="16384" width="11.42578125" style="16"/>
  </cols>
  <sheetData>
    <row r="1" spans="1:20" s="31" customFormat="1" ht="15" customHeight="1" thickBot="1" x14ac:dyDescent="0.3">
      <c r="A1" s="15" t="s">
        <v>338</v>
      </c>
      <c r="H1" s="354" t="s">
        <v>339</v>
      </c>
      <c r="I1" s="485"/>
      <c r="J1" s="485"/>
      <c r="K1" s="485"/>
      <c r="L1" s="485"/>
      <c r="M1" s="485"/>
      <c r="T1" s="90"/>
    </row>
    <row r="2" spans="1:20" ht="15" customHeight="1" thickBot="1" x14ac:dyDescent="0.25">
      <c r="A2" s="17" t="s">
        <v>421</v>
      </c>
      <c r="B2" s="22"/>
      <c r="C2" s="22"/>
      <c r="D2" s="177" t="str">
        <f>Form1_Situation!C2</f>
        <v>Brienzwiler, obere Rufiberg</v>
      </c>
      <c r="E2" s="22"/>
      <c r="F2" s="22"/>
      <c r="G2" s="18"/>
      <c r="H2" s="19" t="s">
        <v>414</v>
      </c>
      <c r="I2" s="35"/>
      <c r="J2" s="178">
        <f>Form1_Situation!I2</f>
        <v>0</v>
      </c>
      <c r="K2" s="21" t="s">
        <v>340</v>
      </c>
      <c r="L2" s="176">
        <f>Form1_Situation!Q2</f>
        <v>40561</v>
      </c>
      <c r="M2" s="153"/>
      <c r="N2" s="21" t="s">
        <v>341</v>
      </c>
      <c r="O2" s="22"/>
      <c r="P2" s="22"/>
      <c r="Q2" s="177" t="str">
        <f>Form1_Situation!U2</f>
        <v>Flühmann/Willener/Biermann</v>
      </c>
      <c r="R2" s="22"/>
      <c r="S2" s="22"/>
      <c r="T2" s="154"/>
    </row>
    <row r="3" spans="1:20" ht="14.1" customHeight="1" x14ac:dyDescent="0.2">
      <c r="A3" s="447" t="s">
        <v>342</v>
      </c>
      <c r="B3" s="450"/>
      <c r="C3" s="450"/>
      <c r="D3" s="450"/>
      <c r="E3" s="450"/>
      <c r="F3" s="450"/>
      <c r="G3" s="451"/>
      <c r="H3" s="486" t="s">
        <v>343</v>
      </c>
      <c r="I3" s="450"/>
      <c r="J3" s="450"/>
      <c r="K3" s="450"/>
      <c r="L3" s="450"/>
      <c r="M3" s="451"/>
      <c r="N3" s="34" t="s">
        <v>344</v>
      </c>
      <c r="O3" s="36"/>
      <c r="P3" s="36"/>
      <c r="Q3" s="36"/>
      <c r="R3" s="36"/>
      <c r="S3" s="36"/>
      <c r="T3" s="37"/>
    </row>
    <row r="4" spans="1:20" ht="14.1" customHeight="1" x14ac:dyDescent="0.2">
      <c r="A4" s="452" t="s">
        <v>471</v>
      </c>
      <c r="B4" s="453"/>
      <c r="C4" s="453"/>
      <c r="D4" s="453"/>
      <c r="E4" s="453"/>
      <c r="F4" s="453"/>
      <c r="G4" s="454"/>
      <c r="H4" s="452" t="s">
        <v>254</v>
      </c>
      <c r="I4" s="453"/>
      <c r="J4" s="453"/>
      <c r="K4" s="453"/>
      <c r="L4" s="453"/>
      <c r="M4" s="454"/>
      <c r="N4" s="38" t="s">
        <v>345</v>
      </c>
      <c r="O4" s="39"/>
      <c r="P4" s="40"/>
      <c r="Q4" s="40"/>
      <c r="R4" s="40"/>
      <c r="S4" s="41" t="s">
        <v>346</v>
      </c>
      <c r="T4" s="42"/>
    </row>
    <row r="5" spans="1:20" ht="14.1" customHeight="1" x14ac:dyDescent="0.2">
      <c r="A5" s="452"/>
      <c r="B5" s="453"/>
      <c r="C5" s="453"/>
      <c r="D5" s="453"/>
      <c r="E5" s="453"/>
      <c r="F5" s="453"/>
      <c r="G5" s="454"/>
      <c r="H5" s="452"/>
      <c r="I5" s="453"/>
      <c r="J5" s="453"/>
      <c r="K5" s="453"/>
      <c r="L5" s="453"/>
      <c r="M5" s="454"/>
      <c r="N5" s="474" t="s">
        <v>473</v>
      </c>
      <c r="O5" s="475"/>
      <c r="P5" s="475"/>
      <c r="Q5" s="475"/>
      <c r="R5" s="476"/>
      <c r="S5" s="483">
        <v>3</v>
      </c>
      <c r="T5" s="484"/>
    </row>
    <row r="6" spans="1:20" ht="14.1" customHeight="1" x14ac:dyDescent="0.2">
      <c r="A6" s="452"/>
      <c r="B6" s="453"/>
      <c r="C6" s="453"/>
      <c r="D6" s="453"/>
      <c r="E6" s="453"/>
      <c r="F6" s="453"/>
      <c r="G6" s="454"/>
      <c r="H6" s="452"/>
      <c r="I6" s="453"/>
      <c r="J6" s="453"/>
      <c r="K6" s="453"/>
      <c r="L6" s="453"/>
      <c r="M6" s="454"/>
      <c r="N6" s="477" t="s">
        <v>78</v>
      </c>
      <c r="O6" s="478"/>
      <c r="P6" s="478"/>
      <c r="Q6" s="478"/>
      <c r="R6" s="479"/>
      <c r="S6" s="445">
        <v>1</v>
      </c>
      <c r="T6" s="446"/>
    </row>
    <row r="7" spans="1:20" ht="14.1" customHeight="1" x14ac:dyDescent="0.2">
      <c r="A7" s="452"/>
      <c r="B7" s="453"/>
      <c r="C7" s="453"/>
      <c r="D7" s="453"/>
      <c r="E7" s="453"/>
      <c r="F7" s="453"/>
      <c r="G7" s="454"/>
      <c r="H7" s="452"/>
      <c r="I7" s="453"/>
      <c r="J7" s="453"/>
      <c r="K7" s="453"/>
      <c r="L7" s="453"/>
      <c r="M7" s="454"/>
      <c r="N7" s="477" t="s">
        <v>474</v>
      </c>
      <c r="O7" s="478"/>
      <c r="P7" s="478"/>
      <c r="Q7" s="478"/>
      <c r="R7" s="479"/>
      <c r="S7" s="445">
        <v>1</v>
      </c>
      <c r="T7" s="446"/>
    </row>
    <row r="8" spans="1:20" ht="14.1" customHeight="1" x14ac:dyDescent="0.2">
      <c r="A8" s="452"/>
      <c r="B8" s="453"/>
      <c r="C8" s="453"/>
      <c r="D8" s="453"/>
      <c r="E8" s="453"/>
      <c r="F8" s="453"/>
      <c r="G8" s="454"/>
      <c r="H8" s="452"/>
      <c r="I8" s="453"/>
      <c r="J8" s="453"/>
      <c r="K8" s="453"/>
      <c r="L8" s="453"/>
      <c r="M8" s="454"/>
      <c r="N8" s="477" t="s">
        <v>475</v>
      </c>
      <c r="O8" s="478"/>
      <c r="P8" s="478"/>
      <c r="Q8" s="478"/>
      <c r="R8" s="479"/>
      <c r="S8" s="445">
        <v>1</v>
      </c>
      <c r="T8" s="446"/>
    </row>
    <row r="9" spans="1:20" ht="14.1" customHeight="1" x14ac:dyDescent="0.2">
      <c r="A9" s="452"/>
      <c r="B9" s="453"/>
      <c r="C9" s="453"/>
      <c r="D9" s="453"/>
      <c r="E9" s="453"/>
      <c r="F9" s="453"/>
      <c r="G9" s="454"/>
      <c r="H9" s="452"/>
      <c r="I9" s="453"/>
      <c r="J9" s="453"/>
      <c r="K9" s="453"/>
      <c r="L9" s="453"/>
      <c r="M9" s="454"/>
      <c r="N9" s="477"/>
      <c r="O9" s="478"/>
      <c r="P9" s="478"/>
      <c r="Q9" s="478"/>
      <c r="R9" s="479"/>
      <c r="S9" s="445"/>
      <c r="T9" s="446"/>
    </row>
    <row r="10" spans="1:20" ht="14.1" customHeight="1" x14ac:dyDescent="0.2">
      <c r="A10" s="452"/>
      <c r="B10" s="453"/>
      <c r="C10" s="453"/>
      <c r="D10" s="453"/>
      <c r="E10" s="453"/>
      <c r="F10" s="453"/>
      <c r="G10" s="454"/>
      <c r="H10" s="452"/>
      <c r="I10" s="453"/>
      <c r="J10" s="453"/>
      <c r="K10" s="453"/>
      <c r="L10" s="453"/>
      <c r="M10" s="454"/>
      <c r="N10" s="480"/>
      <c r="O10" s="481"/>
      <c r="P10" s="481"/>
      <c r="Q10" s="481"/>
      <c r="R10" s="482"/>
      <c r="S10" s="435"/>
      <c r="T10" s="436"/>
    </row>
    <row r="11" spans="1:20" ht="14.1" customHeight="1" x14ac:dyDescent="0.2">
      <c r="A11" s="452"/>
      <c r="B11" s="453"/>
      <c r="C11" s="453"/>
      <c r="D11" s="453"/>
      <c r="E11" s="453"/>
      <c r="F11" s="453"/>
      <c r="G11" s="454"/>
      <c r="H11" s="452"/>
      <c r="I11" s="453"/>
      <c r="J11" s="453"/>
      <c r="K11" s="453"/>
      <c r="L11" s="453"/>
      <c r="M11" s="454"/>
      <c r="N11" s="107" t="s">
        <v>347</v>
      </c>
      <c r="O11" s="108"/>
      <c r="P11" s="108"/>
      <c r="Q11" s="443" t="s">
        <v>476</v>
      </c>
      <c r="R11" s="443"/>
      <c r="S11" s="443"/>
      <c r="T11" s="444"/>
    </row>
    <row r="12" spans="1:20" ht="14.1" customHeight="1" x14ac:dyDescent="0.2">
      <c r="A12" s="452"/>
      <c r="B12" s="453"/>
      <c r="C12" s="453"/>
      <c r="D12" s="453"/>
      <c r="E12" s="453"/>
      <c r="F12" s="453"/>
      <c r="G12" s="454"/>
      <c r="H12" s="452"/>
      <c r="I12" s="453"/>
      <c r="J12" s="453"/>
      <c r="K12" s="453"/>
      <c r="L12" s="453"/>
      <c r="M12" s="454"/>
      <c r="N12" s="437" t="s">
        <v>477</v>
      </c>
      <c r="O12" s="438"/>
      <c r="P12" s="438"/>
      <c r="Q12" s="438"/>
      <c r="R12" s="438"/>
      <c r="S12" s="438"/>
      <c r="T12" s="439"/>
    </row>
    <row r="13" spans="1:20" ht="14.1" customHeight="1" x14ac:dyDescent="0.2">
      <c r="A13" s="452"/>
      <c r="B13" s="453"/>
      <c r="C13" s="453"/>
      <c r="D13" s="453"/>
      <c r="E13" s="453"/>
      <c r="F13" s="453"/>
      <c r="G13" s="454"/>
      <c r="H13" s="452"/>
      <c r="I13" s="453"/>
      <c r="J13" s="453"/>
      <c r="K13" s="453"/>
      <c r="L13" s="453"/>
      <c r="M13" s="454"/>
      <c r="N13" s="437" t="s">
        <v>478</v>
      </c>
      <c r="O13" s="438"/>
      <c r="P13" s="438"/>
      <c r="Q13" s="438"/>
      <c r="R13" s="438"/>
      <c r="S13" s="438"/>
      <c r="T13" s="439"/>
    </row>
    <row r="14" spans="1:20" ht="14.1" customHeight="1" thickBot="1" x14ac:dyDescent="0.25">
      <c r="A14" s="455"/>
      <c r="B14" s="456"/>
      <c r="C14" s="456"/>
      <c r="D14" s="456"/>
      <c r="E14" s="456"/>
      <c r="F14" s="456"/>
      <c r="G14" s="457"/>
      <c r="H14" s="455"/>
      <c r="I14" s="456"/>
      <c r="J14" s="456"/>
      <c r="K14" s="456"/>
      <c r="L14" s="456"/>
      <c r="M14" s="457"/>
      <c r="N14" s="440" t="s">
        <v>479</v>
      </c>
      <c r="O14" s="441"/>
      <c r="P14" s="441"/>
      <c r="Q14" s="441"/>
      <c r="R14" s="441"/>
      <c r="S14" s="441"/>
      <c r="T14" s="442"/>
    </row>
    <row r="15" spans="1:20" ht="14.1" customHeight="1" x14ac:dyDescent="0.2">
      <c r="A15" s="447" t="s">
        <v>348</v>
      </c>
      <c r="B15" s="470"/>
      <c r="C15" s="470"/>
      <c r="D15" s="470"/>
      <c r="E15" s="470"/>
      <c r="F15" s="470"/>
      <c r="G15" s="471"/>
      <c r="H15" s="447" t="s">
        <v>77</v>
      </c>
      <c r="I15" s="470"/>
      <c r="J15" s="470"/>
      <c r="K15" s="470"/>
      <c r="L15" s="470"/>
      <c r="M15" s="471"/>
      <c r="N15" s="26" t="s">
        <v>349</v>
      </c>
      <c r="O15" s="36"/>
      <c r="P15" s="36"/>
      <c r="Q15" s="472"/>
      <c r="R15" s="472"/>
      <c r="S15" s="472"/>
      <c r="T15" s="473"/>
    </row>
    <row r="16" spans="1:20" ht="12.75" customHeight="1" x14ac:dyDescent="0.2">
      <c r="A16" s="452" t="s">
        <v>252</v>
      </c>
      <c r="B16" s="453"/>
      <c r="C16" s="453"/>
      <c r="D16" s="453"/>
      <c r="E16" s="453"/>
      <c r="F16" s="453"/>
      <c r="G16" s="454"/>
      <c r="H16" s="45"/>
      <c r="I16" s="46"/>
      <c r="J16" s="32"/>
      <c r="K16" s="32"/>
      <c r="L16" s="46"/>
      <c r="M16" s="47"/>
      <c r="N16" s="452" t="s">
        <v>472</v>
      </c>
      <c r="O16" s="453"/>
      <c r="P16" s="453"/>
      <c r="Q16" s="453"/>
      <c r="R16" s="453"/>
      <c r="S16" s="453"/>
      <c r="T16" s="454"/>
    </row>
    <row r="17" spans="1:20" x14ac:dyDescent="0.2">
      <c r="A17" s="452"/>
      <c r="B17" s="453"/>
      <c r="C17" s="453"/>
      <c r="D17" s="453"/>
      <c r="E17" s="453"/>
      <c r="F17" s="453"/>
      <c r="G17" s="454"/>
      <c r="H17" s="45"/>
      <c r="I17" s="48"/>
      <c r="J17" s="44"/>
      <c r="K17" s="44"/>
      <c r="L17" s="44"/>
      <c r="M17" s="47"/>
      <c r="N17" s="452"/>
      <c r="O17" s="453"/>
      <c r="P17" s="453"/>
      <c r="Q17" s="453"/>
      <c r="R17" s="453"/>
      <c r="S17" s="453"/>
      <c r="T17" s="454"/>
    </row>
    <row r="18" spans="1:20" x14ac:dyDescent="0.2">
      <c r="A18" s="452"/>
      <c r="B18" s="453"/>
      <c r="C18" s="453"/>
      <c r="D18" s="453"/>
      <c r="E18" s="453"/>
      <c r="F18" s="453"/>
      <c r="G18" s="454"/>
      <c r="H18" s="45"/>
      <c r="I18" s="49"/>
      <c r="J18" s="49"/>
      <c r="K18" s="49"/>
      <c r="L18" s="50"/>
      <c r="M18" s="47"/>
      <c r="N18" s="452"/>
      <c r="O18" s="453"/>
      <c r="P18" s="453"/>
      <c r="Q18" s="453"/>
      <c r="R18" s="453"/>
      <c r="S18" s="453"/>
      <c r="T18" s="454"/>
    </row>
    <row r="19" spans="1:20" x14ac:dyDescent="0.2">
      <c r="A19" s="452"/>
      <c r="B19" s="453"/>
      <c r="C19" s="453"/>
      <c r="D19" s="453"/>
      <c r="E19" s="453"/>
      <c r="F19" s="453"/>
      <c r="G19" s="454"/>
      <c r="H19" s="45"/>
      <c r="I19" s="48"/>
      <c r="J19" s="44"/>
      <c r="K19" s="44"/>
      <c r="L19" s="44"/>
      <c r="M19" s="47"/>
      <c r="N19" s="452"/>
      <c r="O19" s="453"/>
      <c r="P19" s="453"/>
      <c r="Q19" s="453"/>
      <c r="R19" s="453"/>
      <c r="S19" s="453"/>
      <c r="T19" s="454"/>
    </row>
    <row r="20" spans="1:20" x14ac:dyDescent="0.2">
      <c r="A20" s="452"/>
      <c r="B20" s="453"/>
      <c r="C20" s="453"/>
      <c r="D20" s="453"/>
      <c r="E20" s="453"/>
      <c r="F20" s="453"/>
      <c r="G20" s="454"/>
      <c r="H20" s="45"/>
      <c r="I20" s="48"/>
      <c r="J20" s="44"/>
      <c r="K20" s="44"/>
      <c r="L20" s="44"/>
      <c r="M20" s="47"/>
      <c r="N20" s="452"/>
      <c r="O20" s="453"/>
      <c r="P20" s="453"/>
      <c r="Q20" s="453"/>
      <c r="R20" s="453"/>
      <c r="S20" s="453"/>
      <c r="T20" s="454"/>
    </row>
    <row r="21" spans="1:20" x14ac:dyDescent="0.2">
      <c r="A21" s="452"/>
      <c r="B21" s="453"/>
      <c r="C21" s="453"/>
      <c r="D21" s="453"/>
      <c r="E21" s="453"/>
      <c r="F21" s="453"/>
      <c r="G21" s="454"/>
      <c r="H21" s="45"/>
      <c r="I21" s="48"/>
      <c r="J21" s="44"/>
      <c r="K21" s="44"/>
      <c r="L21" s="44"/>
      <c r="M21" s="47"/>
      <c r="N21" s="452"/>
      <c r="O21" s="453"/>
      <c r="P21" s="453"/>
      <c r="Q21" s="453"/>
      <c r="R21" s="453"/>
      <c r="S21" s="453"/>
      <c r="T21" s="454"/>
    </row>
    <row r="22" spans="1:20" x14ac:dyDescent="0.2">
      <c r="A22" s="452"/>
      <c r="B22" s="453"/>
      <c r="C22" s="453"/>
      <c r="D22" s="453"/>
      <c r="E22" s="453"/>
      <c r="F22" s="453"/>
      <c r="G22" s="454"/>
      <c r="H22" s="45"/>
      <c r="I22" s="50"/>
      <c r="J22" s="32"/>
      <c r="K22" s="32"/>
      <c r="L22" s="50"/>
      <c r="M22" s="47"/>
      <c r="N22" s="452"/>
      <c r="O22" s="453"/>
      <c r="P22" s="453"/>
      <c r="Q22" s="453"/>
      <c r="R22" s="453"/>
      <c r="S22" s="453"/>
      <c r="T22" s="454"/>
    </row>
    <row r="23" spans="1:20" x14ac:dyDescent="0.2">
      <c r="A23" s="452"/>
      <c r="B23" s="453"/>
      <c r="C23" s="453"/>
      <c r="D23" s="453"/>
      <c r="E23" s="453"/>
      <c r="F23" s="453"/>
      <c r="G23" s="454"/>
      <c r="H23" s="45"/>
      <c r="I23" s="48"/>
      <c r="J23" s="44"/>
      <c r="K23" s="44"/>
      <c r="L23" s="44"/>
      <c r="M23" s="47"/>
      <c r="N23" s="452"/>
      <c r="O23" s="453"/>
      <c r="P23" s="453"/>
      <c r="Q23" s="453"/>
      <c r="R23" s="453"/>
      <c r="S23" s="453"/>
      <c r="T23" s="454"/>
    </row>
    <row r="24" spans="1:20" x14ac:dyDescent="0.2">
      <c r="A24" s="452"/>
      <c r="B24" s="453"/>
      <c r="C24" s="453"/>
      <c r="D24" s="453"/>
      <c r="E24" s="453"/>
      <c r="F24" s="453"/>
      <c r="G24" s="454"/>
      <c r="H24" s="461"/>
      <c r="I24" s="462"/>
      <c r="J24" s="462"/>
      <c r="K24" s="462"/>
      <c r="L24" s="462"/>
      <c r="M24" s="463"/>
      <c r="N24" s="452"/>
      <c r="O24" s="453"/>
      <c r="P24" s="453"/>
      <c r="Q24" s="453"/>
      <c r="R24" s="453"/>
      <c r="S24" s="453"/>
      <c r="T24" s="454"/>
    </row>
    <row r="25" spans="1:20" x14ac:dyDescent="0.2">
      <c r="A25" s="452"/>
      <c r="B25" s="453"/>
      <c r="C25" s="453"/>
      <c r="D25" s="453"/>
      <c r="E25" s="453"/>
      <c r="F25" s="453"/>
      <c r="G25" s="454"/>
      <c r="H25" s="464"/>
      <c r="I25" s="465"/>
      <c r="J25" s="465"/>
      <c r="K25" s="465"/>
      <c r="L25" s="465"/>
      <c r="M25" s="466"/>
      <c r="N25" s="452"/>
      <c r="O25" s="453"/>
      <c r="P25" s="453"/>
      <c r="Q25" s="453"/>
      <c r="R25" s="453"/>
      <c r="S25" s="453"/>
      <c r="T25" s="454"/>
    </row>
    <row r="26" spans="1:20" x14ac:dyDescent="0.2">
      <c r="A26" s="452"/>
      <c r="B26" s="453"/>
      <c r="C26" s="453"/>
      <c r="D26" s="453"/>
      <c r="E26" s="453"/>
      <c r="F26" s="453"/>
      <c r="G26" s="454"/>
      <c r="H26" s="464"/>
      <c r="I26" s="465"/>
      <c r="J26" s="465"/>
      <c r="K26" s="465"/>
      <c r="L26" s="465"/>
      <c r="M26" s="466"/>
      <c r="N26" s="452"/>
      <c r="O26" s="453"/>
      <c r="P26" s="453"/>
      <c r="Q26" s="453"/>
      <c r="R26" s="453"/>
      <c r="S26" s="453"/>
      <c r="T26" s="454"/>
    </row>
    <row r="27" spans="1:20" ht="13.5" thickBot="1" x14ac:dyDescent="0.25">
      <c r="A27" s="455"/>
      <c r="B27" s="456"/>
      <c r="C27" s="456"/>
      <c r="D27" s="456"/>
      <c r="E27" s="456"/>
      <c r="F27" s="456"/>
      <c r="G27" s="457"/>
      <c r="H27" s="467"/>
      <c r="I27" s="468"/>
      <c r="J27" s="468"/>
      <c r="K27" s="468"/>
      <c r="L27" s="468"/>
      <c r="M27" s="469"/>
      <c r="N27" s="455"/>
      <c r="O27" s="456"/>
      <c r="P27" s="456"/>
      <c r="Q27" s="456"/>
      <c r="R27" s="456"/>
      <c r="S27" s="456"/>
      <c r="T27" s="457"/>
    </row>
    <row r="28" spans="1:20" ht="15" x14ac:dyDescent="0.2">
      <c r="A28" s="447" t="s">
        <v>350</v>
      </c>
      <c r="B28" s="448"/>
      <c r="C28" s="448"/>
      <c r="D28" s="448"/>
      <c r="E28" s="448"/>
      <c r="F28" s="448"/>
      <c r="G28" s="449"/>
      <c r="H28" s="34" t="s">
        <v>351</v>
      </c>
      <c r="I28" s="36"/>
      <c r="J28" s="36"/>
      <c r="K28" s="36"/>
      <c r="L28" s="36"/>
      <c r="M28" s="37"/>
      <c r="N28" s="447" t="s">
        <v>352</v>
      </c>
      <c r="O28" s="450"/>
      <c r="P28" s="450"/>
      <c r="Q28" s="450"/>
      <c r="R28" s="450"/>
      <c r="S28" s="450"/>
      <c r="T28" s="451"/>
    </row>
    <row r="29" spans="1:20" ht="15" customHeight="1" x14ac:dyDescent="0.2">
      <c r="A29" s="452" t="s">
        <v>253</v>
      </c>
      <c r="B29" s="453"/>
      <c r="C29" s="453"/>
      <c r="D29" s="453"/>
      <c r="E29" s="453"/>
      <c r="F29" s="453"/>
      <c r="G29" s="454"/>
      <c r="H29" s="452"/>
      <c r="I29" s="453"/>
      <c r="J29" s="453"/>
      <c r="K29" s="454"/>
      <c r="L29" s="53"/>
      <c r="M29" s="52"/>
      <c r="N29" s="452"/>
      <c r="O29" s="453"/>
      <c r="P29" s="453"/>
      <c r="Q29" s="453"/>
      <c r="R29" s="453"/>
      <c r="S29" s="453"/>
      <c r="T29" s="454"/>
    </row>
    <row r="30" spans="1:20" x14ac:dyDescent="0.2">
      <c r="A30" s="452"/>
      <c r="B30" s="453"/>
      <c r="C30" s="453"/>
      <c r="D30" s="453"/>
      <c r="E30" s="453"/>
      <c r="F30" s="453"/>
      <c r="G30" s="454"/>
      <c r="H30" s="452"/>
      <c r="I30" s="453"/>
      <c r="J30" s="453"/>
      <c r="K30" s="454"/>
      <c r="L30" s="54"/>
      <c r="M30" s="47"/>
      <c r="N30" s="452"/>
      <c r="O30" s="453"/>
      <c r="P30" s="453"/>
      <c r="Q30" s="453"/>
      <c r="R30" s="453"/>
      <c r="S30" s="453"/>
      <c r="T30" s="454"/>
    </row>
    <row r="31" spans="1:20" x14ac:dyDescent="0.2">
      <c r="A31" s="452"/>
      <c r="B31" s="453"/>
      <c r="C31" s="453"/>
      <c r="D31" s="453"/>
      <c r="E31" s="453"/>
      <c r="F31" s="453"/>
      <c r="G31" s="454"/>
      <c r="H31" s="452"/>
      <c r="I31" s="453"/>
      <c r="J31" s="453"/>
      <c r="K31" s="454"/>
      <c r="L31" s="16"/>
      <c r="M31" s="47"/>
      <c r="N31" s="452"/>
      <c r="O31" s="453"/>
      <c r="P31" s="453"/>
      <c r="Q31" s="453"/>
      <c r="R31" s="453"/>
      <c r="S31" s="453"/>
      <c r="T31" s="454"/>
    </row>
    <row r="32" spans="1:20" x14ac:dyDescent="0.2">
      <c r="A32" s="452"/>
      <c r="B32" s="453"/>
      <c r="C32" s="453"/>
      <c r="D32" s="453"/>
      <c r="E32" s="453"/>
      <c r="F32" s="453"/>
      <c r="G32" s="454"/>
      <c r="H32" s="452"/>
      <c r="I32" s="453"/>
      <c r="J32" s="453"/>
      <c r="K32" s="454"/>
      <c r="L32" s="54"/>
      <c r="M32" s="47"/>
      <c r="N32" s="452"/>
      <c r="O32" s="453"/>
      <c r="P32" s="453"/>
      <c r="Q32" s="453"/>
      <c r="R32" s="453"/>
      <c r="S32" s="453"/>
      <c r="T32" s="454"/>
    </row>
    <row r="33" spans="1:20" x14ac:dyDescent="0.2">
      <c r="A33" s="452"/>
      <c r="B33" s="453"/>
      <c r="C33" s="453"/>
      <c r="D33" s="453"/>
      <c r="E33" s="453"/>
      <c r="F33" s="453"/>
      <c r="G33" s="454"/>
      <c r="H33" s="452"/>
      <c r="I33" s="453"/>
      <c r="J33" s="453"/>
      <c r="K33" s="454"/>
      <c r="L33" s="54"/>
      <c r="M33" s="47"/>
      <c r="N33" s="452"/>
      <c r="O33" s="453"/>
      <c r="P33" s="453"/>
      <c r="Q33" s="453"/>
      <c r="R33" s="453"/>
      <c r="S33" s="453"/>
      <c r="T33" s="454"/>
    </row>
    <row r="34" spans="1:20" x14ac:dyDescent="0.2">
      <c r="A34" s="452"/>
      <c r="B34" s="453"/>
      <c r="C34" s="453"/>
      <c r="D34" s="453"/>
      <c r="E34" s="453"/>
      <c r="F34" s="453"/>
      <c r="G34" s="454"/>
      <c r="H34" s="452"/>
      <c r="I34" s="453"/>
      <c r="J34" s="453"/>
      <c r="K34" s="454"/>
      <c r="L34" s="54"/>
      <c r="M34" s="47"/>
      <c r="N34" s="452"/>
      <c r="O34" s="453"/>
      <c r="P34" s="453"/>
      <c r="Q34" s="453"/>
      <c r="R34" s="453"/>
      <c r="S34" s="453"/>
      <c r="T34" s="454"/>
    </row>
    <row r="35" spans="1:20" x14ac:dyDescent="0.2">
      <c r="A35" s="452"/>
      <c r="B35" s="453"/>
      <c r="C35" s="453"/>
      <c r="D35" s="453"/>
      <c r="E35" s="453"/>
      <c r="F35" s="453"/>
      <c r="G35" s="454"/>
      <c r="H35" s="452"/>
      <c r="I35" s="453"/>
      <c r="J35" s="453"/>
      <c r="K35" s="454"/>
      <c r="L35" s="54"/>
      <c r="M35" s="47"/>
      <c r="N35" s="452"/>
      <c r="O35" s="453"/>
      <c r="P35" s="453"/>
      <c r="Q35" s="453"/>
      <c r="R35" s="453"/>
      <c r="S35" s="453"/>
      <c r="T35" s="454"/>
    </row>
    <row r="36" spans="1:20" x14ac:dyDescent="0.2">
      <c r="A36" s="452"/>
      <c r="B36" s="453"/>
      <c r="C36" s="453"/>
      <c r="D36" s="453"/>
      <c r="E36" s="453"/>
      <c r="F36" s="453"/>
      <c r="G36" s="454"/>
      <c r="H36" s="452"/>
      <c r="I36" s="453"/>
      <c r="J36" s="453"/>
      <c r="K36" s="454"/>
      <c r="L36" s="55"/>
      <c r="M36" s="56"/>
      <c r="N36" s="43" t="s">
        <v>353</v>
      </c>
      <c r="O36" s="50"/>
      <c r="P36" s="50"/>
      <c r="Q36" s="50"/>
      <c r="R36" s="50"/>
      <c r="S36" s="50"/>
      <c r="T36" s="57"/>
    </row>
    <row r="37" spans="1:20" x14ac:dyDescent="0.2">
      <c r="A37" s="452"/>
      <c r="B37" s="453"/>
      <c r="C37" s="453"/>
      <c r="D37" s="453"/>
      <c r="E37" s="453"/>
      <c r="F37" s="453"/>
      <c r="G37" s="454"/>
      <c r="H37" s="452"/>
      <c r="I37" s="453"/>
      <c r="J37" s="453"/>
      <c r="K37" s="454"/>
      <c r="L37" s="55"/>
      <c r="M37" s="56"/>
      <c r="N37" s="51" t="s">
        <v>354</v>
      </c>
      <c r="O37" s="32"/>
      <c r="P37" s="32"/>
      <c r="Q37" s="32"/>
      <c r="R37" s="32"/>
      <c r="S37" s="32"/>
      <c r="T37" s="52"/>
    </row>
    <row r="38" spans="1:20" ht="15" x14ac:dyDescent="0.25">
      <c r="A38" s="452"/>
      <c r="B38" s="453"/>
      <c r="C38" s="453"/>
      <c r="D38" s="453"/>
      <c r="E38" s="453"/>
      <c r="F38" s="453"/>
      <c r="G38" s="454"/>
      <c r="H38" s="452"/>
      <c r="I38" s="453"/>
      <c r="J38" s="453"/>
      <c r="K38" s="454"/>
      <c r="L38" s="54"/>
      <c r="M38" s="47"/>
      <c r="N38" s="458" t="s">
        <v>355</v>
      </c>
      <c r="O38" s="459"/>
      <c r="P38" s="459"/>
      <c r="Q38" s="459"/>
      <c r="R38" s="459"/>
      <c r="S38" s="459"/>
      <c r="T38" s="460"/>
    </row>
    <row r="39" spans="1:20" x14ac:dyDescent="0.2">
      <c r="A39" s="452"/>
      <c r="B39" s="453"/>
      <c r="C39" s="453"/>
      <c r="D39" s="453"/>
      <c r="E39" s="453"/>
      <c r="F39" s="453"/>
      <c r="G39" s="454"/>
      <c r="H39" s="452"/>
      <c r="I39" s="453"/>
      <c r="J39" s="453"/>
      <c r="K39" s="454"/>
      <c r="L39" s="54"/>
      <c r="M39" s="47"/>
      <c r="N39" s="452" t="s">
        <v>255</v>
      </c>
      <c r="O39" s="453"/>
      <c r="P39" s="453"/>
      <c r="Q39" s="453"/>
      <c r="R39" s="453"/>
      <c r="S39" s="453"/>
      <c r="T39" s="454"/>
    </row>
    <row r="40" spans="1:20" ht="13.5" thickBot="1" x14ac:dyDescent="0.25">
      <c r="A40" s="455"/>
      <c r="B40" s="456"/>
      <c r="C40" s="456"/>
      <c r="D40" s="456"/>
      <c r="E40" s="456"/>
      <c r="F40" s="456"/>
      <c r="G40" s="457"/>
      <c r="H40" s="455"/>
      <c r="I40" s="456"/>
      <c r="J40" s="456"/>
      <c r="K40" s="457"/>
      <c r="L40" s="59"/>
      <c r="M40" s="29"/>
      <c r="N40" s="455"/>
      <c r="O40" s="456"/>
      <c r="P40" s="456"/>
      <c r="Q40" s="456"/>
      <c r="R40" s="456"/>
      <c r="S40" s="456"/>
      <c r="T40" s="457"/>
    </row>
  </sheetData>
  <mergeCells count="37">
    <mergeCell ref="H1:M1"/>
    <mergeCell ref="A3:G3"/>
    <mergeCell ref="H3:M3"/>
    <mergeCell ref="A4:G14"/>
    <mergeCell ref="H4:M14"/>
    <mergeCell ref="A15:G15"/>
    <mergeCell ref="H15:M15"/>
    <mergeCell ref="Q15:T15"/>
    <mergeCell ref="N5:R5"/>
    <mergeCell ref="N6:R6"/>
    <mergeCell ref="N7:R7"/>
    <mergeCell ref="N8:R8"/>
    <mergeCell ref="N9:R9"/>
    <mergeCell ref="N10:R10"/>
    <mergeCell ref="S5:T5"/>
    <mergeCell ref="A16:G27"/>
    <mergeCell ref="N16:T27"/>
    <mergeCell ref="H24:M24"/>
    <mergeCell ref="H25:M25"/>
    <mergeCell ref="H26:M26"/>
    <mergeCell ref="H27:M27"/>
    <mergeCell ref="A28:G28"/>
    <mergeCell ref="N28:T28"/>
    <mergeCell ref="A29:G40"/>
    <mergeCell ref="H29:K40"/>
    <mergeCell ref="N29:T35"/>
    <mergeCell ref="N38:T38"/>
    <mergeCell ref="N39:T40"/>
    <mergeCell ref="S10:T10"/>
    <mergeCell ref="N12:T12"/>
    <mergeCell ref="N13:T13"/>
    <mergeCell ref="N14:T14"/>
    <mergeCell ref="Q11:T11"/>
    <mergeCell ref="S6:T6"/>
    <mergeCell ref="S7:T7"/>
    <mergeCell ref="S8:T8"/>
    <mergeCell ref="S9:T9"/>
  </mergeCells>
  <phoneticPr fontId="0" type="noConversion"/>
  <pageMargins left="0.45" right="0.35" top="0.52" bottom="0.37" header="0.36" footer="0.32"/>
  <pageSetup paperSize="9" orientation="landscape" horizontalDpi="4294967294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4" name="Check Box 5">
              <controlPr defaultSize="0" autoFill="0" autoLine="0" autoPict="0">
                <anchor moveWithCells="1">
                  <from>
                    <xdr:col>18</xdr:col>
                    <xdr:colOff>219075</xdr:colOff>
                    <xdr:row>34</xdr:row>
                    <xdr:rowOff>133350</xdr:rowOff>
                  </from>
                  <to>
                    <xdr:col>19</xdr:col>
                    <xdr:colOff>171450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5" name="Check Box 6">
              <controlPr defaultSize="0" autoFill="0" autoLine="0" autoPict="0">
                <anchor moveWithCells="1">
                  <from>
                    <xdr:col>18</xdr:col>
                    <xdr:colOff>219075</xdr:colOff>
                    <xdr:row>35</xdr:row>
                    <xdr:rowOff>133350</xdr:rowOff>
                  </from>
                  <to>
                    <xdr:col>19</xdr:col>
                    <xdr:colOff>171450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workbookViewId="0">
      <selection activeCell="L40" sqref="L40"/>
    </sheetView>
  </sheetViews>
  <sheetFormatPr baseColWidth="10" defaultRowHeight="12.75" x14ac:dyDescent="0.2"/>
  <cols>
    <col min="1" max="1" width="12.7109375" style="23" customWidth="1"/>
    <col min="2" max="2" width="2.28515625" style="23" customWidth="1"/>
    <col min="3" max="3" width="8.85546875" style="23" customWidth="1"/>
    <col min="4" max="4" width="4.42578125" style="23" customWidth="1"/>
    <col min="5" max="5" width="5.140625" style="23" customWidth="1"/>
    <col min="6" max="6" width="9.140625" style="23" customWidth="1"/>
    <col min="7" max="7" width="8.7109375" style="23" customWidth="1"/>
    <col min="8" max="8" width="10.7109375" style="23" customWidth="1"/>
    <col min="9" max="9" width="4.28515625" style="23" customWidth="1"/>
    <col min="10" max="11" width="1.7109375" style="23" customWidth="1"/>
    <col min="12" max="12" width="8.7109375" style="23" customWidth="1"/>
    <col min="13" max="13" width="4.7109375" style="23" customWidth="1"/>
    <col min="14" max="14" width="6.7109375" style="23" customWidth="1"/>
    <col min="15" max="15" width="10.7109375" style="23" customWidth="1"/>
    <col min="16" max="16" width="4.7109375" style="23" customWidth="1"/>
    <col min="17" max="17" width="6" style="23" customWidth="1"/>
    <col min="18" max="19" width="8.7109375" style="23" customWidth="1"/>
    <col min="20" max="20" width="10.7109375" style="23" customWidth="1"/>
    <col min="21" max="16384" width="11.42578125" style="23"/>
  </cols>
  <sheetData>
    <row r="1" spans="1:20" ht="15" customHeight="1" thickBot="1" x14ac:dyDescent="0.25">
      <c r="A1" s="60" t="s">
        <v>356</v>
      </c>
      <c r="C1" s="60"/>
      <c r="D1" s="60"/>
      <c r="E1" s="28"/>
      <c r="F1" s="28"/>
      <c r="G1" s="28"/>
      <c r="H1" s="28"/>
      <c r="I1" s="28"/>
      <c r="J1" s="28"/>
      <c r="K1" s="28"/>
      <c r="L1" s="61" t="s">
        <v>357</v>
      </c>
      <c r="M1" s="28"/>
      <c r="N1" s="28"/>
      <c r="O1" s="28"/>
      <c r="P1" s="28"/>
      <c r="Q1" s="28"/>
      <c r="R1" s="28"/>
      <c r="S1" s="28"/>
      <c r="T1" s="88"/>
    </row>
    <row r="2" spans="1:20" ht="20.100000000000001" customHeight="1" thickBot="1" x14ac:dyDescent="0.25">
      <c r="A2" s="17" t="s">
        <v>422</v>
      </c>
      <c r="B2" s="177" t="str">
        <f>Form1_Situation!C2</f>
        <v>Brienzwiler, obere Rufiberg</v>
      </c>
      <c r="C2" s="22"/>
      <c r="D2" s="22"/>
      <c r="E2" s="22"/>
      <c r="F2" s="22"/>
      <c r="G2" s="152"/>
      <c r="H2" s="159" t="s">
        <v>414</v>
      </c>
      <c r="I2" s="179"/>
      <c r="J2" s="178"/>
      <c r="K2" s="522" t="s">
        <v>358</v>
      </c>
      <c r="L2" s="523"/>
      <c r="M2" s="180"/>
      <c r="N2" s="19" t="s">
        <v>321</v>
      </c>
      <c r="O2" s="181"/>
      <c r="P2" s="160" t="s">
        <v>322</v>
      </c>
      <c r="Q2" s="22"/>
      <c r="R2" s="178"/>
      <c r="S2" s="177"/>
      <c r="T2" s="182"/>
    </row>
    <row r="3" spans="1:20" ht="24.95" customHeight="1" thickBot="1" x14ac:dyDescent="0.25">
      <c r="A3" s="24" t="s">
        <v>425</v>
      </c>
      <c r="B3" s="62"/>
      <c r="C3" s="62"/>
      <c r="D3" s="62"/>
      <c r="E3" s="62"/>
      <c r="F3" s="62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6"/>
      <c r="S3" s="516"/>
      <c r="T3" s="517"/>
    </row>
    <row r="4" spans="1:20" ht="15" customHeight="1" thickBot="1" x14ac:dyDescent="0.25">
      <c r="A4" s="64" t="s">
        <v>359</v>
      </c>
      <c r="B4" s="33"/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  <c r="O4" s="516"/>
      <c r="P4" s="518"/>
      <c r="Q4" s="65" t="s">
        <v>360</v>
      </c>
      <c r="R4" s="66" t="s">
        <v>361</v>
      </c>
      <c r="S4" s="65" t="s">
        <v>362</v>
      </c>
      <c r="T4" s="20" t="s">
        <v>363</v>
      </c>
    </row>
    <row r="5" spans="1:20" ht="15" customHeight="1" x14ac:dyDescent="0.2">
      <c r="A5" s="519"/>
      <c r="B5" s="520"/>
      <c r="C5" s="520"/>
      <c r="D5" s="520"/>
      <c r="E5" s="520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1"/>
      <c r="Q5" s="183"/>
      <c r="R5" s="184"/>
      <c r="S5" s="185"/>
      <c r="T5" s="186">
        <f>PRODUCT(R5:S5)</f>
        <v>0</v>
      </c>
    </row>
    <row r="6" spans="1:20" ht="15" customHeight="1" x14ac:dyDescent="0.2">
      <c r="A6" s="490"/>
      <c r="B6" s="491"/>
      <c r="C6" s="491"/>
      <c r="D6" s="491"/>
      <c r="E6" s="491"/>
      <c r="F6" s="491"/>
      <c r="G6" s="491"/>
      <c r="H6" s="491"/>
      <c r="I6" s="491"/>
      <c r="J6" s="491"/>
      <c r="K6" s="491"/>
      <c r="L6" s="491"/>
      <c r="M6" s="491"/>
      <c r="N6" s="491"/>
      <c r="O6" s="491"/>
      <c r="P6" s="508"/>
      <c r="Q6" s="187"/>
      <c r="R6" s="188"/>
      <c r="S6" s="188"/>
      <c r="T6" s="189">
        <f t="shared" ref="T6:T11" si="0">PRODUCT(R6:S6)</f>
        <v>0</v>
      </c>
    </row>
    <row r="7" spans="1:20" ht="15" customHeight="1" x14ac:dyDescent="0.2">
      <c r="A7" s="490"/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491"/>
      <c r="N7" s="491"/>
      <c r="O7" s="491"/>
      <c r="P7" s="508"/>
      <c r="Q7" s="187"/>
      <c r="R7" s="188"/>
      <c r="S7" s="188"/>
      <c r="T7" s="189">
        <f t="shared" si="0"/>
        <v>0</v>
      </c>
    </row>
    <row r="8" spans="1:20" ht="15" customHeight="1" x14ac:dyDescent="0.2">
      <c r="A8" s="490"/>
      <c r="B8" s="491"/>
      <c r="C8" s="491"/>
      <c r="D8" s="491"/>
      <c r="E8" s="491"/>
      <c r="F8" s="491"/>
      <c r="G8" s="491"/>
      <c r="H8" s="491"/>
      <c r="I8" s="491"/>
      <c r="J8" s="491"/>
      <c r="K8" s="491"/>
      <c r="L8" s="491"/>
      <c r="M8" s="491"/>
      <c r="N8" s="491"/>
      <c r="O8" s="491"/>
      <c r="P8" s="508"/>
      <c r="Q8" s="187"/>
      <c r="R8" s="188"/>
      <c r="S8" s="188"/>
      <c r="T8" s="189">
        <f t="shared" si="0"/>
        <v>0</v>
      </c>
    </row>
    <row r="9" spans="1:20" ht="15" customHeight="1" x14ac:dyDescent="0.2">
      <c r="A9" s="490"/>
      <c r="B9" s="491"/>
      <c r="C9" s="491"/>
      <c r="D9" s="491"/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508"/>
      <c r="Q9" s="187"/>
      <c r="R9" s="188"/>
      <c r="S9" s="188"/>
      <c r="T9" s="189">
        <f t="shared" si="0"/>
        <v>0</v>
      </c>
    </row>
    <row r="10" spans="1:20" ht="15" customHeight="1" x14ac:dyDescent="0.2">
      <c r="A10" s="490"/>
      <c r="B10" s="491"/>
      <c r="C10" s="491"/>
      <c r="D10" s="491"/>
      <c r="E10" s="491"/>
      <c r="F10" s="491"/>
      <c r="G10" s="491"/>
      <c r="H10" s="491"/>
      <c r="I10" s="491"/>
      <c r="J10" s="491"/>
      <c r="K10" s="491"/>
      <c r="L10" s="491"/>
      <c r="M10" s="491"/>
      <c r="N10" s="491"/>
      <c r="O10" s="491"/>
      <c r="P10" s="508"/>
      <c r="Q10" s="187"/>
      <c r="R10" s="188"/>
      <c r="S10" s="188"/>
      <c r="T10" s="189">
        <f t="shared" si="0"/>
        <v>0</v>
      </c>
    </row>
    <row r="11" spans="1:20" ht="15" customHeight="1" thickBot="1" x14ac:dyDescent="0.25">
      <c r="A11" s="487"/>
      <c r="B11" s="488"/>
      <c r="C11" s="488"/>
      <c r="D11" s="488"/>
      <c r="E11" s="488"/>
      <c r="F11" s="488"/>
      <c r="G11" s="488"/>
      <c r="H11" s="488"/>
      <c r="I11" s="488"/>
      <c r="J11" s="488"/>
      <c r="K11" s="488"/>
      <c r="L11" s="488"/>
      <c r="M11" s="488"/>
      <c r="N11" s="488"/>
      <c r="O11" s="488"/>
      <c r="P11" s="509"/>
      <c r="Q11" s="190"/>
      <c r="R11" s="191"/>
      <c r="S11" s="191"/>
      <c r="T11" s="192">
        <f t="shared" si="0"/>
        <v>0</v>
      </c>
    </row>
    <row r="12" spans="1:20" ht="15" customHeight="1" thickBot="1" x14ac:dyDescent="0.25">
      <c r="A12" s="510" t="s">
        <v>364</v>
      </c>
      <c r="B12" s="511"/>
      <c r="C12" s="511"/>
      <c r="D12" s="511"/>
      <c r="E12" s="511"/>
      <c r="F12" s="511"/>
      <c r="G12" s="511"/>
      <c r="H12" s="511"/>
      <c r="I12" s="511"/>
      <c r="J12" s="511"/>
      <c r="K12" s="511"/>
      <c r="L12" s="511"/>
      <c r="M12" s="511"/>
      <c r="N12" s="511"/>
      <c r="O12" s="511"/>
      <c r="P12" s="511"/>
      <c r="Q12" s="67"/>
      <c r="R12" s="68"/>
      <c r="S12" s="69"/>
      <c r="T12" s="193">
        <f>SUM(T5:T11)</f>
        <v>0</v>
      </c>
    </row>
    <row r="13" spans="1:20" ht="24.95" customHeight="1" thickBot="1" x14ac:dyDescent="0.25">
      <c r="A13" s="26" t="s">
        <v>426</v>
      </c>
      <c r="B13" s="27"/>
      <c r="C13" s="27"/>
      <c r="D13" s="27"/>
      <c r="E13" s="27"/>
      <c r="F13" s="27"/>
      <c r="G13" s="36"/>
      <c r="H13" s="70"/>
      <c r="I13" s="70"/>
      <c r="J13" s="70"/>
      <c r="K13" s="36"/>
      <c r="L13" s="24" t="s">
        <v>427</v>
      </c>
      <c r="M13" s="63"/>
      <c r="N13" s="63"/>
      <c r="O13" s="63"/>
      <c r="P13" s="63"/>
      <c r="Q13" s="71"/>
      <c r="R13" s="71"/>
      <c r="S13" s="71"/>
      <c r="T13" s="72"/>
    </row>
    <row r="14" spans="1:20" ht="15" customHeight="1" thickBot="1" x14ac:dyDescent="0.25">
      <c r="A14" s="58"/>
      <c r="B14" s="25"/>
      <c r="C14" s="73"/>
      <c r="D14" s="74" t="s">
        <v>365</v>
      </c>
      <c r="E14" s="512" t="s">
        <v>366</v>
      </c>
      <c r="F14" s="513"/>
      <c r="G14" s="513"/>
      <c r="H14" s="513"/>
      <c r="I14" s="513"/>
      <c r="J14" s="513"/>
      <c r="K14" s="514"/>
      <c r="L14" s="500" t="s">
        <v>367</v>
      </c>
      <c r="M14" s="515"/>
      <c r="N14" s="501"/>
      <c r="O14" s="136" t="s">
        <v>368</v>
      </c>
      <c r="P14" s="24" t="s">
        <v>369</v>
      </c>
      <c r="Q14" s="62"/>
      <c r="R14" s="24" t="s">
        <v>370</v>
      </c>
      <c r="S14" s="500" t="s">
        <v>371</v>
      </c>
      <c r="T14" s="501"/>
    </row>
    <row r="15" spans="1:20" ht="15" customHeight="1" x14ac:dyDescent="0.2">
      <c r="A15" s="75" t="s">
        <v>372</v>
      </c>
      <c r="B15" s="76"/>
      <c r="C15" s="194"/>
      <c r="D15" s="196"/>
      <c r="E15" s="502"/>
      <c r="F15" s="503"/>
      <c r="G15" s="503"/>
      <c r="H15" s="503"/>
      <c r="I15" s="503"/>
      <c r="J15" s="503"/>
      <c r="K15" s="504"/>
      <c r="L15" s="505"/>
      <c r="M15" s="506"/>
      <c r="N15" s="507"/>
      <c r="O15" s="198"/>
      <c r="P15" s="505"/>
      <c r="Q15" s="507"/>
      <c r="R15" s="199"/>
      <c r="S15" s="505"/>
      <c r="T15" s="507"/>
    </row>
    <row r="16" spans="1:20" ht="15" customHeight="1" x14ac:dyDescent="0.2">
      <c r="A16" s="77" t="s">
        <v>373</v>
      </c>
      <c r="B16" s="78"/>
      <c r="C16" s="195"/>
      <c r="D16" s="197"/>
      <c r="E16" s="338"/>
      <c r="F16" s="339"/>
      <c r="G16" s="339"/>
      <c r="H16" s="339"/>
      <c r="I16" s="339"/>
      <c r="J16" s="339"/>
      <c r="K16" s="499"/>
      <c r="L16" s="498"/>
      <c r="M16" s="339"/>
      <c r="N16" s="499"/>
      <c r="O16" s="200"/>
      <c r="P16" s="498"/>
      <c r="Q16" s="499"/>
      <c r="R16" s="201"/>
      <c r="S16" s="498"/>
      <c r="T16" s="499"/>
    </row>
    <row r="17" spans="1:20" ht="15" customHeight="1" x14ac:dyDescent="0.2">
      <c r="A17" s="77" t="s">
        <v>374</v>
      </c>
      <c r="B17" s="78"/>
      <c r="C17" s="78"/>
      <c r="D17" s="197"/>
      <c r="E17" s="338"/>
      <c r="F17" s="339"/>
      <c r="G17" s="339"/>
      <c r="H17" s="339"/>
      <c r="I17" s="339"/>
      <c r="J17" s="339"/>
      <c r="K17" s="499"/>
      <c r="L17" s="498"/>
      <c r="M17" s="339"/>
      <c r="N17" s="499"/>
      <c r="O17" s="200"/>
      <c r="P17" s="498"/>
      <c r="Q17" s="499"/>
      <c r="R17" s="201"/>
      <c r="S17" s="498"/>
      <c r="T17" s="499"/>
    </row>
    <row r="18" spans="1:20" ht="15" customHeight="1" thickBot="1" x14ac:dyDescent="0.25">
      <c r="A18" s="79" t="s">
        <v>375</v>
      </c>
      <c r="B18" s="80"/>
      <c r="C18" s="80"/>
      <c r="D18" s="161"/>
      <c r="E18" s="340"/>
      <c r="F18" s="341"/>
      <c r="G18" s="341"/>
      <c r="H18" s="341"/>
      <c r="I18" s="341"/>
      <c r="J18" s="341"/>
      <c r="K18" s="494"/>
      <c r="L18" s="493"/>
      <c r="M18" s="341"/>
      <c r="N18" s="494"/>
      <c r="O18" s="202"/>
      <c r="P18" s="493"/>
      <c r="Q18" s="494"/>
      <c r="R18" s="203"/>
      <c r="S18" s="493"/>
      <c r="T18" s="494"/>
    </row>
    <row r="19" spans="1:20" ht="16.5" customHeight="1" thickBot="1" x14ac:dyDescent="0.25">
      <c r="A19" s="81" t="s">
        <v>428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71"/>
      <c r="M19" s="71"/>
      <c r="N19" s="71"/>
      <c r="O19" s="63"/>
      <c r="P19" s="63"/>
      <c r="Q19" s="63"/>
      <c r="R19" s="63"/>
      <c r="S19" s="63"/>
      <c r="T19" s="72"/>
    </row>
    <row r="20" spans="1:20" ht="15" customHeight="1" x14ac:dyDescent="0.2">
      <c r="A20" s="82" t="s">
        <v>376</v>
      </c>
      <c r="B20" s="83"/>
      <c r="C20" s="83"/>
      <c r="D20" s="83"/>
      <c r="E20" s="82" t="s">
        <v>377</v>
      </c>
      <c r="F20" s="83"/>
      <c r="G20" s="83"/>
      <c r="H20" s="83"/>
      <c r="I20" s="83"/>
      <c r="J20" s="83"/>
      <c r="K20" s="83"/>
      <c r="L20" s="84"/>
      <c r="M20" s="85"/>
      <c r="N20" s="85"/>
      <c r="O20" s="84"/>
      <c r="P20" s="86" t="s">
        <v>378</v>
      </c>
      <c r="Q20" s="84"/>
      <c r="R20" s="84"/>
      <c r="S20" s="84"/>
      <c r="T20" s="87"/>
    </row>
    <row r="21" spans="1:20" ht="14.1" customHeight="1" x14ac:dyDescent="0.2">
      <c r="A21" s="495"/>
      <c r="B21" s="496"/>
      <c r="C21" s="496"/>
      <c r="D21" s="497"/>
      <c r="E21" s="495"/>
      <c r="F21" s="496"/>
      <c r="G21" s="496"/>
      <c r="H21" s="496"/>
      <c r="I21" s="496"/>
      <c r="J21" s="496"/>
      <c r="K21" s="496"/>
      <c r="L21" s="496"/>
      <c r="M21" s="496"/>
      <c r="N21" s="496"/>
      <c r="O21" s="496"/>
      <c r="P21" s="495"/>
      <c r="Q21" s="496"/>
      <c r="R21" s="496"/>
      <c r="S21" s="496"/>
      <c r="T21" s="497"/>
    </row>
    <row r="22" spans="1:20" ht="14.1" customHeight="1" x14ac:dyDescent="0.2">
      <c r="A22" s="490"/>
      <c r="B22" s="491"/>
      <c r="C22" s="491"/>
      <c r="D22" s="492"/>
      <c r="E22" s="490"/>
      <c r="F22" s="491"/>
      <c r="G22" s="491"/>
      <c r="H22" s="491"/>
      <c r="I22" s="491"/>
      <c r="J22" s="491"/>
      <c r="K22" s="491"/>
      <c r="L22" s="491"/>
      <c r="M22" s="491"/>
      <c r="N22" s="491"/>
      <c r="O22" s="491"/>
      <c r="P22" s="490"/>
      <c r="Q22" s="491"/>
      <c r="R22" s="491"/>
      <c r="S22" s="491"/>
      <c r="T22" s="492"/>
    </row>
    <row r="23" spans="1:20" ht="14.1" customHeight="1" x14ac:dyDescent="0.2">
      <c r="A23" s="490"/>
      <c r="B23" s="491"/>
      <c r="C23" s="491"/>
      <c r="D23" s="492"/>
      <c r="E23" s="490"/>
      <c r="F23" s="491"/>
      <c r="G23" s="491"/>
      <c r="H23" s="491"/>
      <c r="I23" s="491"/>
      <c r="J23" s="491"/>
      <c r="K23" s="491"/>
      <c r="L23" s="491"/>
      <c r="M23" s="491"/>
      <c r="N23" s="491"/>
      <c r="O23" s="491"/>
      <c r="P23" s="490"/>
      <c r="Q23" s="491"/>
      <c r="R23" s="491"/>
      <c r="S23" s="491"/>
      <c r="T23" s="492"/>
    </row>
    <row r="24" spans="1:20" ht="14.1" customHeight="1" x14ac:dyDescent="0.2">
      <c r="A24" s="490"/>
      <c r="B24" s="491"/>
      <c r="C24" s="491"/>
      <c r="D24" s="492"/>
      <c r="E24" s="490"/>
      <c r="F24" s="491"/>
      <c r="G24" s="491"/>
      <c r="H24" s="491"/>
      <c r="I24" s="491"/>
      <c r="J24" s="491"/>
      <c r="K24" s="491"/>
      <c r="L24" s="491"/>
      <c r="M24" s="491"/>
      <c r="N24" s="491"/>
      <c r="O24" s="491"/>
      <c r="P24" s="490"/>
      <c r="Q24" s="491"/>
      <c r="R24" s="491"/>
      <c r="S24" s="491"/>
      <c r="T24" s="492"/>
    </row>
    <row r="25" spans="1:20" ht="14.1" customHeight="1" x14ac:dyDescent="0.2">
      <c r="A25" s="490"/>
      <c r="B25" s="491"/>
      <c r="C25" s="491"/>
      <c r="D25" s="492"/>
      <c r="E25" s="490"/>
      <c r="F25" s="491"/>
      <c r="G25" s="491"/>
      <c r="H25" s="491"/>
      <c r="I25" s="491"/>
      <c r="J25" s="491"/>
      <c r="K25" s="491"/>
      <c r="L25" s="491"/>
      <c r="M25" s="491"/>
      <c r="N25" s="491"/>
      <c r="O25" s="491"/>
      <c r="P25" s="490"/>
      <c r="Q25" s="491"/>
      <c r="R25" s="491"/>
      <c r="S25" s="491"/>
      <c r="T25" s="492"/>
    </row>
    <row r="26" spans="1:20" ht="14.1" customHeight="1" x14ac:dyDescent="0.2">
      <c r="A26" s="490"/>
      <c r="B26" s="491"/>
      <c r="C26" s="491"/>
      <c r="D26" s="492"/>
      <c r="E26" s="490"/>
      <c r="F26" s="491"/>
      <c r="G26" s="491"/>
      <c r="H26" s="491"/>
      <c r="I26" s="491"/>
      <c r="J26" s="491"/>
      <c r="K26" s="491"/>
      <c r="L26" s="491"/>
      <c r="M26" s="491"/>
      <c r="N26" s="491"/>
      <c r="O26" s="491"/>
      <c r="P26" s="490"/>
      <c r="Q26" s="491"/>
      <c r="R26" s="491"/>
      <c r="S26" s="491"/>
      <c r="T26" s="492"/>
    </row>
    <row r="27" spans="1:20" ht="14.1" customHeight="1" x14ac:dyDescent="0.2">
      <c r="A27" s="490"/>
      <c r="B27" s="491"/>
      <c r="C27" s="491"/>
      <c r="D27" s="492"/>
      <c r="E27" s="490"/>
      <c r="F27" s="491"/>
      <c r="G27" s="491"/>
      <c r="H27" s="491"/>
      <c r="I27" s="491"/>
      <c r="J27" s="491"/>
      <c r="K27" s="491"/>
      <c r="L27" s="491"/>
      <c r="M27" s="491"/>
      <c r="N27" s="491"/>
      <c r="O27" s="491"/>
      <c r="P27" s="490"/>
      <c r="Q27" s="491"/>
      <c r="R27" s="491"/>
      <c r="S27" s="491"/>
      <c r="T27" s="492"/>
    </row>
    <row r="28" spans="1:20" ht="14.1" customHeight="1" x14ac:dyDescent="0.2">
      <c r="A28" s="490"/>
      <c r="B28" s="491"/>
      <c r="C28" s="491"/>
      <c r="D28" s="492"/>
      <c r="E28" s="490"/>
      <c r="F28" s="491"/>
      <c r="G28" s="491"/>
      <c r="H28" s="491"/>
      <c r="I28" s="491"/>
      <c r="J28" s="491"/>
      <c r="K28" s="491"/>
      <c r="L28" s="491"/>
      <c r="M28" s="491"/>
      <c r="N28" s="491"/>
      <c r="O28" s="491"/>
      <c r="P28" s="490"/>
      <c r="Q28" s="491"/>
      <c r="R28" s="491"/>
      <c r="S28" s="491"/>
      <c r="T28" s="492"/>
    </row>
    <row r="29" spans="1:20" ht="14.1" customHeight="1" x14ac:dyDescent="0.2">
      <c r="A29" s="490"/>
      <c r="B29" s="491"/>
      <c r="C29" s="491"/>
      <c r="D29" s="492"/>
      <c r="E29" s="490"/>
      <c r="F29" s="491"/>
      <c r="G29" s="491"/>
      <c r="H29" s="491"/>
      <c r="I29" s="491"/>
      <c r="J29" s="491"/>
      <c r="K29" s="491"/>
      <c r="L29" s="491"/>
      <c r="M29" s="491"/>
      <c r="N29" s="491"/>
      <c r="O29" s="491"/>
      <c r="P29" s="490"/>
      <c r="Q29" s="491"/>
      <c r="R29" s="491"/>
      <c r="S29" s="491"/>
      <c r="T29" s="492"/>
    </row>
    <row r="30" spans="1:20" ht="14.1" customHeight="1" x14ac:dyDescent="0.2">
      <c r="A30" s="490"/>
      <c r="B30" s="491"/>
      <c r="C30" s="491"/>
      <c r="D30" s="492"/>
      <c r="E30" s="490"/>
      <c r="F30" s="491"/>
      <c r="G30" s="491"/>
      <c r="H30" s="491"/>
      <c r="I30" s="491"/>
      <c r="J30" s="491"/>
      <c r="K30" s="491"/>
      <c r="L30" s="491"/>
      <c r="M30" s="491"/>
      <c r="N30" s="491"/>
      <c r="O30" s="491"/>
      <c r="P30" s="490"/>
      <c r="Q30" s="491"/>
      <c r="R30" s="491"/>
      <c r="S30" s="491"/>
      <c r="T30" s="492"/>
    </row>
    <row r="31" spans="1:20" ht="14.1" customHeight="1" x14ac:dyDescent="0.2">
      <c r="A31" s="490"/>
      <c r="B31" s="491"/>
      <c r="C31" s="491"/>
      <c r="D31" s="492"/>
      <c r="E31" s="490"/>
      <c r="F31" s="491"/>
      <c r="G31" s="491"/>
      <c r="H31" s="491"/>
      <c r="I31" s="491"/>
      <c r="J31" s="491"/>
      <c r="K31" s="491"/>
      <c r="L31" s="491"/>
      <c r="M31" s="491"/>
      <c r="N31" s="491"/>
      <c r="O31" s="491"/>
      <c r="P31" s="490"/>
      <c r="Q31" s="491"/>
      <c r="R31" s="491"/>
      <c r="S31" s="491"/>
      <c r="T31" s="492"/>
    </row>
    <row r="32" spans="1:20" ht="14.1" customHeight="1" x14ac:dyDescent="0.2">
      <c r="A32" s="490"/>
      <c r="B32" s="491"/>
      <c r="C32" s="491"/>
      <c r="D32" s="492"/>
      <c r="E32" s="490"/>
      <c r="F32" s="491"/>
      <c r="G32" s="491"/>
      <c r="H32" s="491"/>
      <c r="I32" s="491"/>
      <c r="J32" s="491"/>
      <c r="K32" s="491"/>
      <c r="L32" s="491"/>
      <c r="M32" s="491"/>
      <c r="N32" s="491"/>
      <c r="O32" s="491"/>
      <c r="P32" s="490"/>
      <c r="Q32" s="491"/>
      <c r="R32" s="491"/>
      <c r="S32" s="491"/>
      <c r="T32" s="492"/>
    </row>
    <row r="33" spans="1:20" ht="14.1" customHeight="1" x14ac:dyDescent="0.2">
      <c r="A33" s="490"/>
      <c r="B33" s="491"/>
      <c r="C33" s="491"/>
      <c r="D33" s="492"/>
      <c r="E33" s="490"/>
      <c r="F33" s="491"/>
      <c r="G33" s="491"/>
      <c r="H33" s="491"/>
      <c r="I33" s="491"/>
      <c r="J33" s="491"/>
      <c r="K33" s="491"/>
      <c r="L33" s="491"/>
      <c r="M33" s="491"/>
      <c r="N33" s="491"/>
      <c r="O33" s="491"/>
      <c r="P33" s="490"/>
      <c r="Q33" s="491"/>
      <c r="R33" s="491"/>
      <c r="S33" s="491"/>
      <c r="T33" s="492"/>
    </row>
    <row r="34" spans="1:20" ht="14.1" customHeight="1" x14ac:dyDescent="0.2">
      <c r="A34" s="490"/>
      <c r="B34" s="491"/>
      <c r="C34" s="491"/>
      <c r="D34" s="492"/>
      <c r="E34" s="490"/>
      <c r="F34" s="491"/>
      <c r="G34" s="491"/>
      <c r="H34" s="491"/>
      <c r="I34" s="491"/>
      <c r="J34" s="491"/>
      <c r="K34" s="491"/>
      <c r="L34" s="491"/>
      <c r="M34" s="491"/>
      <c r="N34" s="491"/>
      <c r="O34" s="491"/>
      <c r="P34" s="490"/>
      <c r="Q34" s="491"/>
      <c r="R34" s="491"/>
      <c r="S34" s="491"/>
      <c r="T34" s="492"/>
    </row>
    <row r="35" spans="1:20" ht="14.1" customHeight="1" thickBot="1" x14ac:dyDescent="0.25">
      <c r="A35" s="487"/>
      <c r="B35" s="488"/>
      <c r="C35" s="488"/>
      <c r="D35" s="489"/>
      <c r="E35" s="487"/>
      <c r="F35" s="488"/>
      <c r="G35" s="488"/>
      <c r="H35" s="488"/>
      <c r="I35" s="488"/>
      <c r="J35" s="488"/>
      <c r="K35" s="488"/>
      <c r="L35" s="488"/>
      <c r="M35" s="488"/>
      <c r="N35" s="488"/>
      <c r="O35" s="488"/>
      <c r="P35" s="487"/>
      <c r="Q35" s="488"/>
      <c r="R35" s="488"/>
      <c r="S35" s="488"/>
      <c r="T35" s="489"/>
    </row>
  </sheetData>
  <sheetProtection insertHyperlinks="0"/>
  <mergeCells count="90">
    <mergeCell ref="K2:L2"/>
    <mergeCell ref="A6:P6"/>
    <mergeCell ref="A7:P7"/>
    <mergeCell ref="A8:P8"/>
    <mergeCell ref="A9:P9"/>
    <mergeCell ref="G3:T3"/>
    <mergeCell ref="C4:P4"/>
    <mergeCell ref="A5:P5"/>
    <mergeCell ref="S14:T14"/>
    <mergeCell ref="E15:K15"/>
    <mergeCell ref="L15:N15"/>
    <mergeCell ref="P15:Q15"/>
    <mergeCell ref="S15:T15"/>
    <mergeCell ref="A10:P10"/>
    <mergeCell ref="A11:P11"/>
    <mergeCell ref="A12:P12"/>
    <mergeCell ref="E14:K14"/>
    <mergeCell ref="L14:N14"/>
    <mergeCell ref="S16:T16"/>
    <mergeCell ref="E17:K17"/>
    <mergeCell ref="L17:N17"/>
    <mergeCell ref="P17:Q17"/>
    <mergeCell ref="S17:T17"/>
    <mergeCell ref="E16:K16"/>
    <mergeCell ref="L16:N16"/>
    <mergeCell ref="P16:Q16"/>
    <mergeCell ref="S18:T18"/>
    <mergeCell ref="A21:B21"/>
    <mergeCell ref="C21:D21"/>
    <mergeCell ref="E21:O21"/>
    <mergeCell ref="P21:T21"/>
    <mergeCell ref="E18:K18"/>
    <mergeCell ref="L18:N18"/>
    <mergeCell ref="P18:Q18"/>
    <mergeCell ref="A23:B23"/>
    <mergeCell ref="C23:D23"/>
    <mergeCell ref="E23:O23"/>
    <mergeCell ref="P23:T23"/>
    <mergeCell ref="A22:B22"/>
    <mergeCell ref="C22:D22"/>
    <mergeCell ref="E22:O22"/>
    <mergeCell ref="P22:T22"/>
    <mergeCell ref="A25:B25"/>
    <mergeCell ref="C25:D25"/>
    <mergeCell ref="E25:O25"/>
    <mergeCell ref="P25:T25"/>
    <mergeCell ref="A24:B24"/>
    <mergeCell ref="C24:D24"/>
    <mergeCell ref="E24:O24"/>
    <mergeCell ref="P24:T24"/>
    <mergeCell ref="A27:B27"/>
    <mergeCell ref="C27:D27"/>
    <mergeCell ref="E27:O27"/>
    <mergeCell ref="P27:T27"/>
    <mergeCell ref="A26:B26"/>
    <mergeCell ref="C26:D26"/>
    <mergeCell ref="E26:O26"/>
    <mergeCell ref="P26:T26"/>
    <mergeCell ref="A29:B29"/>
    <mergeCell ref="C29:D29"/>
    <mergeCell ref="E29:O29"/>
    <mergeCell ref="P29:T29"/>
    <mergeCell ref="A28:B28"/>
    <mergeCell ref="C28:D28"/>
    <mergeCell ref="E28:O28"/>
    <mergeCell ref="P28:T28"/>
    <mergeCell ref="A31:B31"/>
    <mergeCell ref="C31:D31"/>
    <mergeCell ref="E31:O31"/>
    <mergeCell ref="P31:T31"/>
    <mergeCell ref="A30:B30"/>
    <mergeCell ref="C30:D30"/>
    <mergeCell ref="E30:O30"/>
    <mergeCell ref="P30:T30"/>
    <mergeCell ref="A33:B33"/>
    <mergeCell ref="C33:D33"/>
    <mergeCell ref="E33:O33"/>
    <mergeCell ref="P33:T33"/>
    <mergeCell ref="A32:B32"/>
    <mergeCell ref="C32:D32"/>
    <mergeCell ref="E32:O32"/>
    <mergeCell ref="P32:T32"/>
    <mergeCell ref="A35:B35"/>
    <mergeCell ref="C35:D35"/>
    <mergeCell ref="E35:O35"/>
    <mergeCell ref="P35:T35"/>
    <mergeCell ref="A34:B34"/>
    <mergeCell ref="C34:D34"/>
    <mergeCell ref="E34:O34"/>
    <mergeCell ref="P34:T34"/>
  </mergeCells>
  <phoneticPr fontId="0" type="noConversion"/>
  <pageMargins left="0.51" right="0.36" top="0.57999999999999996" bottom="0.43" header="0.4921259845" footer="0.3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6"/>
  <sheetViews>
    <sheetView workbookViewId="0">
      <selection activeCell="D38" sqref="D38"/>
    </sheetView>
  </sheetViews>
  <sheetFormatPr baseColWidth="10" defaultRowHeight="12.75" x14ac:dyDescent="0.2"/>
  <cols>
    <col min="1" max="1" width="16.7109375" customWidth="1"/>
    <col min="2" max="5" width="24.7109375" customWidth="1"/>
    <col min="6" max="6" width="2.7109375" customWidth="1"/>
    <col min="7" max="7" width="24.7109375" customWidth="1"/>
  </cols>
  <sheetData>
    <row r="1" spans="1:7" ht="15" customHeight="1" thickBot="1" x14ac:dyDescent="0.3">
      <c r="A1" s="91" t="s">
        <v>379</v>
      </c>
      <c r="B1" s="92"/>
      <c r="C1" s="288" t="s">
        <v>382</v>
      </c>
      <c r="D1" s="288"/>
      <c r="E1" s="93"/>
      <c r="F1" s="92"/>
      <c r="G1" s="88"/>
    </row>
    <row r="2" spans="1:7" ht="15" customHeight="1" thickBot="1" x14ac:dyDescent="0.25">
      <c r="A2" s="156" t="s">
        <v>422</v>
      </c>
      <c r="B2" s="204"/>
      <c r="C2" s="205"/>
      <c r="D2" s="157" t="s">
        <v>321</v>
      </c>
      <c r="E2" s="206"/>
      <c r="F2" s="544" t="s">
        <v>424</v>
      </c>
      <c r="G2" s="545"/>
    </row>
    <row r="3" spans="1:7" ht="15.75" customHeight="1" thickBot="1" x14ac:dyDescent="0.25">
      <c r="A3" s="155" t="s">
        <v>423</v>
      </c>
      <c r="B3" s="208"/>
      <c r="C3" s="209"/>
      <c r="D3" s="158" t="s">
        <v>322</v>
      </c>
      <c r="E3" s="207"/>
      <c r="F3" s="546"/>
      <c r="G3" s="547"/>
    </row>
    <row r="4" spans="1:7" ht="45.75" customHeight="1" thickBot="1" x14ac:dyDescent="0.25">
      <c r="A4" s="97" t="s">
        <v>380</v>
      </c>
      <c r="B4" s="97" t="s">
        <v>381</v>
      </c>
      <c r="C4" s="98" t="s">
        <v>431</v>
      </c>
      <c r="D4" s="98" t="s">
        <v>429</v>
      </c>
      <c r="E4" s="99" t="s">
        <v>430</v>
      </c>
      <c r="F4" s="415"/>
      <c r="G4" s="416"/>
    </row>
    <row r="5" spans="1:7" ht="15" customHeight="1" x14ac:dyDescent="0.2">
      <c r="A5" s="134"/>
      <c r="B5" s="548"/>
      <c r="C5" s="548"/>
      <c r="D5" s="548"/>
      <c r="E5" s="536"/>
      <c r="F5" s="533"/>
      <c r="G5" s="536"/>
    </row>
    <row r="6" spans="1:7" ht="15" customHeight="1" x14ac:dyDescent="0.2">
      <c r="A6" s="135" t="s">
        <v>386</v>
      </c>
      <c r="B6" s="549"/>
      <c r="C6" s="549"/>
      <c r="D6" s="549"/>
      <c r="E6" s="537"/>
      <c r="F6" s="534"/>
      <c r="G6" s="537"/>
    </row>
    <row r="7" spans="1:7" ht="15" customHeight="1" x14ac:dyDescent="0.2">
      <c r="A7" s="100" t="s">
        <v>387</v>
      </c>
      <c r="B7" s="549"/>
      <c r="C7" s="549"/>
      <c r="D7" s="549"/>
      <c r="E7" s="537"/>
      <c r="F7" s="534"/>
      <c r="G7" s="537"/>
    </row>
    <row r="8" spans="1:7" ht="15" customHeight="1" thickBot="1" x14ac:dyDescent="0.25">
      <c r="A8" s="101"/>
      <c r="B8" s="550"/>
      <c r="C8" s="550"/>
      <c r="D8" s="550"/>
      <c r="E8" s="538"/>
      <c r="F8" s="535"/>
      <c r="G8" s="538"/>
    </row>
    <row r="9" spans="1:7" ht="15" customHeight="1" x14ac:dyDescent="0.2">
      <c r="A9" s="102"/>
      <c r="B9" s="539"/>
      <c r="C9" s="539"/>
      <c r="D9" s="539"/>
      <c r="E9" s="536"/>
      <c r="F9" s="533"/>
      <c r="G9" s="536"/>
    </row>
    <row r="10" spans="1:7" ht="15" customHeight="1" x14ac:dyDescent="0.2">
      <c r="A10" s="111" t="s">
        <v>394</v>
      </c>
      <c r="B10" s="540"/>
      <c r="C10" s="540"/>
      <c r="D10" s="540"/>
      <c r="E10" s="537"/>
      <c r="F10" s="534"/>
      <c r="G10" s="537"/>
    </row>
    <row r="11" spans="1:7" ht="15" customHeight="1" x14ac:dyDescent="0.2">
      <c r="A11" s="109" t="s">
        <v>399</v>
      </c>
      <c r="B11" s="540"/>
      <c r="C11" s="540"/>
      <c r="D11" s="540"/>
      <c r="E11" s="537"/>
      <c r="F11" s="534"/>
      <c r="G11" s="537"/>
    </row>
    <row r="12" spans="1:7" ht="15" customHeight="1" thickBot="1" x14ac:dyDescent="0.25">
      <c r="A12" s="101"/>
      <c r="B12" s="541"/>
      <c r="C12" s="541"/>
      <c r="D12" s="541"/>
      <c r="E12" s="538"/>
      <c r="F12" s="535"/>
      <c r="G12" s="538"/>
    </row>
    <row r="13" spans="1:7" ht="15" customHeight="1" x14ac:dyDescent="0.2">
      <c r="A13" s="112" t="s">
        <v>395</v>
      </c>
      <c r="B13" s="536"/>
      <c r="C13" s="539"/>
      <c r="D13" s="539"/>
      <c r="E13" s="536"/>
      <c r="F13" s="533"/>
      <c r="G13" s="536"/>
    </row>
    <row r="14" spans="1:7" ht="15" customHeight="1" x14ac:dyDescent="0.2">
      <c r="A14" s="105" t="s">
        <v>388</v>
      </c>
      <c r="B14" s="537"/>
      <c r="C14" s="540"/>
      <c r="D14" s="542"/>
      <c r="E14" s="537"/>
      <c r="F14" s="534"/>
      <c r="G14" s="537"/>
    </row>
    <row r="15" spans="1:7" ht="15" customHeight="1" x14ac:dyDescent="0.2">
      <c r="A15" s="103" t="s">
        <v>389</v>
      </c>
      <c r="B15" s="537"/>
      <c r="C15" s="540"/>
      <c r="D15" s="542"/>
      <c r="E15" s="537"/>
      <c r="F15" s="534"/>
      <c r="G15" s="537"/>
    </row>
    <row r="16" spans="1:7" ht="15" customHeight="1" thickBot="1" x14ac:dyDescent="0.25">
      <c r="A16" s="104" t="s">
        <v>384</v>
      </c>
      <c r="B16" s="538"/>
      <c r="C16" s="541"/>
      <c r="D16" s="543"/>
      <c r="E16" s="538"/>
      <c r="F16" s="535"/>
      <c r="G16" s="538"/>
    </row>
    <row r="17" spans="1:7" ht="15" customHeight="1" x14ac:dyDescent="0.2">
      <c r="A17" s="112" t="s">
        <v>396</v>
      </c>
      <c r="B17" s="536"/>
      <c r="C17" s="539"/>
      <c r="D17" s="539"/>
      <c r="E17" s="536"/>
      <c r="F17" s="533"/>
      <c r="G17" s="536"/>
    </row>
    <row r="18" spans="1:7" ht="15" customHeight="1" x14ac:dyDescent="0.2">
      <c r="A18" s="105" t="s">
        <v>385</v>
      </c>
      <c r="B18" s="537"/>
      <c r="C18" s="540"/>
      <c r="D18" s="540"/>
      <c r="E18" s="537"/>
      <c r="F18" s="534"/>
      <c r="G18" s="537"/>
    </row>
    <row r="19" spans="1:7" ht="15" customHeight="1" x14ac:dyDescent="0.2">
      <c r="A19" s="105" t="s">
        <v>390</v>
      </c>
      <c r="B19" s="537"/>
      <c r="C19" s="540"/>
      <c r="D19" s="540"/>
      <c r="E19" s="537"/>
      <c r="F19" s="534"/>
      <c r="G19" s="537"/>
    </row>
    <row r="20" spans="1:7" ht="15" customHeight="1" thickBot="1" x14ac:dyDescent="0.25">
      <c r="A20" s="105" t="s">
        <v>391</v>
      </c>
      <c r="B20" s="538"/>
      <c r="C20" s="541"/>
      <c r="D20" s="541"/>
      <c r="E20" s="538"/>
      <c r="F20" s="535"/>
      <c r="G20" s="538"/>
    </row>
    <row r="21" spans="1:7" ht="15" customHeight="1" x14ac:dyDescent="0.2">
      <c r="A21" s="112" t="s">
        <v>397</v>
      </c>
      <c r="B21" s="539"/>
      <c r="C21" s="539"/>
      <c r="D21" s="539"/>
      <c r="E21" s="536"/>
      <c r="F21" s="533"/>
      <c r="G21" s="536"/>
    </row>
    <row r="22" spans="1:7" ht="15" customHeight="1" x14ac:dyDescent="0.2">
      <c r="A22" s="110" t="s">
        <v>392</v>
      </c>
      <c r="B22" s="540"/>
      <c r="C22" s="540"/>
      <c r="D22" s="540"/>
      <c r="E22" s="537"/>
      <c r="F22" s="534"/>
      <c r="G22" s="537"/>
    </row>
    <row r="23" spans="1:7" ht="15" customHeight="1" x14ac:dyDescent="0.2">
      <c r="A23" s="106"/>
      <c r="B23" s="540"/>
      <c r="C23" s="540"/>
      <c r="D23" s="540"/>
      <c r="E23" s="537"/>
      <c r="F23" s="534"/>
      <c r="G23" s="537"/>
    </row>
    <row r="24" spans="1:7" ht="15" customHeight="1" thickBot="1" x14ac:dyDescent="0.25">
      <c r="A24" s="101"/>
      <c r="B24" s="541"/>
      <c r="C24" s="541"/>
      <c r="D24" s="541"/>
      <c r="E24" s="538"/>
      <c r="F24" s="535"/>
      <c r="G24" s="538"/>
    </row>
    <row r="25" spans="1:7" ht="15" customHeight="1" x14ac:dyDescent="0.2">
      <c r="A25" s="112" t="s">
        <v>397</v>
      </c>
      <c r="B25" s="539"/>
      <c r="C25" s="539"/>
      <c r="D25" s="539"/>
      <c r="E25" s="536"/>
      <c r="F25" s="533"/>
      <c r="G25" s="536"/>
    </row>
    <row r="26" spans="1:7" ht="15" customHeight="1" x14ac:dyDescent="0.2">
      <c r="A26" s="110" t="s">
        <v>393</v>
      </c>
      <c r="B26" s="540"/>
      <c r="C26" s="540"/>
      <c r="D26" s="540"/>
      <c r="E26" s="537"/>
      <c r="F26" s="534"/>
      <c r="G26" s="537"/>
    </row>
    <row r="27" spans="1:7" ht="15" customHeight="1" x14ac:dyDescent="0.2">
      <c r="A27" s="103" t="s">
        <v>398</v>
      </c>
      <c r="B27" s="540"/>
      <c r="C27" s="540"/>
      <c r="D27" s="540"/>
      <c r="E27" s="537"/>
      <c r="F27" s="534"/>
      <c r="G27" s="537"/>
    </row>
    <row r="28" spans="1:7" ht="15" customHeight="1" thickBot="1" x14ac:dyDescent="0.25">
      <c r="A28" s="101"/>
      <c r="B28" s="541"/>
      <c r="C28" s="541"/>
      <c r="D28" s="541"/>
      <c r="E28" s="538"/>
      <c r="F28" s="535"/>
      <c r="G28" s="538"/>
    </row>
    <row r="29" spans="1:7" ht="15" customHeight="1" x14ac:dyDescent="0.2">
      <c r="A29" s="112" t="s">
        <v>397</v>
      </c>
      <c r="B29" s="539"/>
      <c r="C29" s="539"/>
      <c r="D29" s="539"/>
      <c r="E29" s="536"/>
      <c r="F29" s="533"/>
      <c r="G29" s="536"/>
    </row>
    <row r="30" spans="1:7" ht="15" customHeight="1" x14ac:dyDescent="0.2">
      <c r="A30" s="110" t="s">
        <v>333</v>
      </c>
      <c r="B30" s="540"/>
      <c r="C30" s="540"/>
      <c r="D30" s="540"/>
      <c r="E30" s="537"/>
      <c r="F30" s="534"/>
      <c r="G30" s="537"/>
    </row>
    <row r="31" spans="1:7" ht="15" customHeight="1" x14ac:dyDescent="0.2">
      <c r="A31" s="407" t="s">
        <v>334</v>
      </c>
      <c r="B31" s="540"/>
      <c r="C31" s="540"/>
      <c r="D31" s="540"/>
      <c r="E31" s="537"/>
      <c r="F31" s="534"/>
      <c r="G31" s="537"/>
    </row>
    <row r="32" spans="1:7" ht="15" customHeight="1" thickBot="1" x14ac:dyDescent="0.25">
      <c r="A32" s="407"/>
      <c r="B32" s="541"/>
      <c r="C32" s="541"/>
      <c r="D32" s="541"/>
      <c r="E32" s="538"/>
      <c r="F32" s="535"/>
      <c r="G32" s="538"/>
    </row>
    <row r="33" spans="1:7" x14ac:dyDescent="0.2">
      <c r="A33" s="524" t="s">
        <v>383</v>
      </c>
      <c r="B33" s="525"/>
      <c r="C33" s="525"/>
      <c r="D33" s="525"/>
      <c r="E33" s="525"/>
      <c r="F33" s="525"/>
      <c r="G33" s="526"/>
    </row>
    <row r="34" spans="1:7" x14ac:dyDescent="0.2">
      <c r="A34" s="527"/>
      <c r="B34" s="528"/>
      <c r="C34" s="528"/>
      <c r="D34" s="528"/>
      <c r="E34" s="528"/>
      <c r="F34" s="528"/>
      <c r="G34" s="529"/>
    </row>
    <row r="35" spans="1:7" x14ac:dyDescent="0.2">
      <c r="A35" s="527"/>
      <c r="B35" s="528"/>
      <c r="C35" s="528"/>
      <c r="D35" s="528"/>
      <c r="E35" s="528"/>
      <c r="F35" s="528"/>
      <c r="G35" s="529"/>
    </row>
    <row r="36" spans="1:7" ht="13.5" thickBot="1" x14ac:dyDescent="0.25">
      <c r="A36" s="530"/>
      <c r="B36" s="531"/>
      <c r="C36" s="531"/>
      <c r="D36" s="531"/>
      <c r="E36" s="531"/>
      <c r="F36" s="531"/>
      <c r="G36" s="532"/>
    </row>
  </sheetData>
  <mergeCells count="46">
    <mergeCell ref="F2:G4"/>
    <mergeCell ref="B5:B8"/>
    <mergeCell ref="C5:C8"/>
    <mergeCell ref="C13:C16"/>
    <mergeCell ref="C9:C12"/>
    <mergeCell ref="E5:E8"/>
    <mergeCell ref="E9:E12"/>
    <mergeCell ref="E13:E16"/>
    <mergeCell ref="D5:D8"/>
    <mergeCell ref="B13:B16"/>
    <mergeCell ref="A31:A32"/>
    <mergeCell ref="D9:D12"/>
    <mergeCell ref="D13:D16"/>
    <mergeCell ref="D17:D20"/>
    <mergeCell ref="B29:B32"/>
    <mergeCell ref="B25:B28"/>
    <mergeCell ref="B9:B12"/>
    <mergeCell ref="C25:C28"/>
    <mergeCell ref="C29:C32"/>
    <mergeCell ref="C21:C24"/>
    <mergeCell ref="E25:E28"/>
    <mergeCell ref="E21:E24"/>
    <mergeCell ref="E17:E20"/>
    <mergeCell ref="D25:D28"/>
    <mergeCell ref="B17:B20"/>
    <mergeCell ref="B21:B24"/>
    <mergeCell ref="C17:C20"/>
    <mergeCell ref="D21:D24"/>
    <mergeCell ref="G5:G8"/>
    <mergeCell ref="G9:G12"/>
    <mergeCell ref="G13:G16"/>
    <mergeCell ref="G17:G20"/>
    <mergeCell ref="F5:F8"/>
    <mergeCell ref="F9:F12"/>
    <mergeCell ref="F13:F16"/>
    <mergeCell ref="F17:F20"/>
    <mergeCell ref="C1:D1"/>
    <mergeCell ref="A33:G36"/>
    <mergeCell ref="F21:F24"/>
    <mergeCell ref="F25:F28"/>
    <mergeCell ref="F29:F32"/>
    <mergeCell ref="G21:G24"/>
    <mergeCell ref="G25:G28"/>
    <mergeCell ref="G29:G32"/>
    <mergeCell ref="D29:D32"/>
    <mergeCell ref="E29:E32"/>
  </mergeCells>
  <phoneticPr fontId="8" type="noConversion"/>
  <pageMargins left="0.35" right="0.22" top="0.33" bottom="0.16" header="0.17" footer="0.17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4</xdr:col>
                    <xdr:colOff>1628775</xdr:colOff>
                    <xdr:row>5</xdr:row>
                    <xdr:rowOff>66675</xdr:rowOff>
                  </from>
                  <to>
                    <xdr:col>6</xdr:col>
                    <xdr:colOff>104775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4</xdr:col>
                    <xdr:colOff>1628775</xdr:colOff>
                    <xdr:row>9</xdr:row>
                    <xdr:rowOff>47625</xdr:rowOff>
                  </from>
                  <to>
                    <xdr:col>6</xdr:col>
                    <xdr:colOff>104775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4</xdr:col>
                    <xdr:colOff>1628775</xdr:colOff>
                    <xdr:row>13</xdr:row>
                    <xdr:rowOff>66675</xdr:rowOff>
                  </from>
                  <to>
                    <xdr:col>6</xdr:col>
                    <xdr:colOff>104775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4</xdr:col>
                    <xdr:colOff>1628775</xdr:colOff>
                    <xdr:row>17</xdr:row>
                    <xdr:rowOff>95250</xdr:rowOff>
                  </from>
                  <to>
                    <xdr:col>6</xdr:col>
                    <xdr:colOff>104775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4</xdr:col>
                    <xdr:colOff>1628775</xdr:colOff>
                    <xdr:row>21</xdr:row>
                    <xdr:rowOff>76200</xdr:rowOff>
                  </from>
                  <to>
                    <xdr:col>6</xdr:col>
                    <xdr:colOff>104775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4</xdr:col>
                    <xdr:colOff>1628775</xdr:colOff>
                    <xdr:row>25</xdr:row>
                    <xdr:rowOff>76200</xdr:rowOff>
                  </from>
                  <to>
                    <xdr:col>6</xdr:col>
                    <xdr:colOff>104775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4</xdr:col>
                    <xdr:colOff>1638300</xdr:colOff>
                    <xdr:row>29</xdr:row>
                    <xdr:rowOff>114300</xdr:rowOff>
                  </from>
                  <to>
                    <xdr:col>6</xdr:col>
                    <xdr:colOff>114300</xdr:colOff>
                    <xdr:row>30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43"/>
  <sheetViews>
    <sheetView workbookViewId="0">
      <pane ySplit="7" topLeftCell="A8" activePane="bottomLeft" state="frozen"/>
      <selection pane="bottomLeft" activeCell="G8" sqref="G8"/>
    </sheetView>
  </sheetViews>
  <sheetFormatPr baseColWidth="10" defaultRowHeight="12.75" x14ac:dyDescent="0.2"/>
  <cols>
    <col min="1" max="1" width="5.5703125" customWidth="1"/>
    <col min="2" max="2" width="7.7109375" customWidth="1"/>
    <col min="3" max="3" width="8.85546875" customWidth="1"/>
    <col min="4" max="8" width="8.7109375" customWidth="1"/>
    <col min="9" max="16" width="6.7109375" customWidth="1"/>
  </cols>
  <sheetData>
    <row r="1" spans="1:8" ht="20.25" x14ac:dyDescent="0.3">
      <c r="A1" s="260" t="s">
        <v>177</v>
      </c>
    </row>
    <row r="2" spans="1:8" ht="32.25" customHeight="1" x14ac:dyDescent="0.2">
      <c r="A2" t="s">
        <v>178</v>
      </c>
      <c r="C2" s="557" t="str">
        <f>Form1_Situation!C2</f>
        <v>Brienzwiler, obere Rufiberg</v>
      </c>
      <c r="D2" s="557"/>
      <c r="E2" s="557"/>
      <c r="F2" s="557"/>
      <c r="G2" s="551">
        <f>Form1_Situation!Q2</f>
        <v>40561</v>
      </c>
      <c r="H2" s="551"/>
    </row>
    <row r="3" spans="1:8" ht="24.75" customHeight="1" x14ac:dyDescent="0.2">
      <c r="C3" s="552"/>
      <c r="D3" s="552"/>
      <c r="E3" s="552"/>
      <c r="G3" s="551"/>
      <c r="H3" s="552"/>
    </row>
    <row r="4" spans="1:8" ht="15.75" customHeight="1" x14ac:dyDescent="0.2">
      <c r="C4" s="261"/>
      <c r="D4" s="261"/>
      <c r="E4" s="261"/>
      <c r="G4" s="261"/>
      <c r="H4" s="261"/>
    </row>
    <row r="5" spans="1:8" ht="35.25" customHeight="1" x14ac:dyDescent="0.2">
      <c r="A5" t="s">
        <v>179</v>
      </c>
      <c r="C5" s="555" t="s">
        <v>214</v>
      </c>
      <c r="D5" s="556"/>
      <c r="E5" s="556"/>
      <c r="F5" s="556"/>
      <c r="G5" s="556"/>
      <c r="H5" s="556"/>
    </row>
    <row r="7" spans="1:8" ht="15.75" customHeight="1" x14ac:dyDescent="0.2">
      <c r="A7" s="262" t="s">
        <v>180</v>
      </c>
      <c r="B7" s="263" t="s">
        <v>181</v>
      </c>
      <c r="C7" s="264"/>
      <c r="D7" s="264" t="s">
        <v>182</v>
      </c>
      <c r="E7" s="264" t="s">
        <v>183</v>
      </c>
      <c r="F7" s="264" t="s">
        <v>184</v>
      </c>
      <c r="G7" s="264" t="s">
        <v>251</v>
      </c>
      <c r="H7" s="265" t="s">
        <v>185</v>
      </c>
    </row>
    <row r="8" spans="1:8" ht="18" customHeight="1" x14ac:dyDescent="0.2">
      <c r="A8" s="93"/>
      <c r="B8" s="93"/>
      <c r="C8" s="93"/>
      <c r="D8" s="264" t="s">
        <v>186</v>
      </c>
      <c r="E8" s="264" t="s">
        <v>186</v>
      </c>
      <c r="F8" s="264" t="s">
        <v>186</v>
      </c>
      <c r="G8" s="264" t="s">
        <v>186</v>
      </c>
      <c r="H8" s="265" t="s">
        <v>186</v>
      </c>
    </row>
    <row r="9" spans="1:8" ht="15.95" customHeight="1" x14ac:dyDescent="0.25">
      <c r="A9" s="266">
        <v>1</v>
      </c>
      <c r="B9" s="264" t="s">
        <v>187</v>
      </c>
      <c r="C9" s="264"/>
      <c r="D9" s="264">
        <v>8</v>
      </c>
      <c r="E9" s="264"/>
      <c r="F9" s="264"/>
      <c r="G9" s="264">
        <v>40</v>
      </c>
      <c r="H9" s="265">
        <f t="shared" ref="H9:H24" si="0">G9+F9+E9+D9</f>
        <v>48</v>
      </c>
    </row>
    <row r="10" spans="1:8" ht="15.95" customHeight="1" x14ac:dyDescent="0.25">
      <c r="A10" s="266">
        <v>2</v>
      </c>
      <c r="B10" s="264" t="s">
        <v>188</v>
      </c>
      <c r="C10" s="264"/>
      <c r="D10" s="264">
        <v>13</v>
      </c>
      <c r="E10" s="264"/>
      <c r="F10" s="264"/>
      <c r="G10" s="264">
        <v>19</v>
      </c>
      <c r="H10" s="267">
        <f t="shared" si="0"/>
        <v>32</v>
      </c>
    </row>
    <row r="11" spans="1:8" ht="15.95" customHeight="1" x14ac:dyDescent="0.25">
      <c r="A11" s="268">
        <v>3</v>
      </c>
      <c r="B11" s="269" t="s">
        <v>189</v>
      </c>
      <c r="C11" s="269"/>
      <c r="D11" s="269">
        <v>23</v>
      </c>
      <c r="E11" s="269"/>
      <c r="F11" s="269"/>
      <c r="G11" s="269">
        <v>22</v>
      </c>
      <c r="H11" s="270">
        <f t="shared" si="0"/>
        <v>45</v>
      </c>
    </row>
    <row r="12" spans="1:8" ht="15.95" customHeight="1" x14ac:dyDescent="0.25">
      <c r="A12" s="266">
        <v>4</v>
      </c>
      <c r="B12" s="264" t="s">
        <v>190</v>
      </c>
      <c r="C12" s="264"/>
      <c r="D12" s="264">
        <v>30</v>
      </c>
      <c r="E12" s="264"/>
      <c r="F12" s="264"/>
      <c r="G12" s="264">
        <v>17</v>
      </c>
      <c r="H12" s="267">
        <f t="shared" si="0"/>
        <v>47</v>
      </c>
    </row>
    <row r="13" spans="1:8" ht="15.95" customHeight="1" x14ac:dyDescent="0.25">
      <c r="A13" s="266">
        <v>5</v>
      </c>
      <c r="B13" s="264" t="s">
        <v>191</v>
      </c>
      <c r="C13" s="264"/>
      <c r="D13" s="264">
        <v>18</v>
      </c>
      <c r="E13" s="264">
        <v>1</v>
      </c>
      <c r="F13" s="264"/>
      <c r="G13" s="264">
        <v>19</v>
      </c>
      <c r="H13" s="267">
        <f t="shared" si="0"/>
        <v>38</v>
      </c>
    </row>
    <row r="14" spans="1:8" ht="15.95" customHeight="1" x14ac:dyDescent="0.25">
      <c r="A14" s="268">
        <v>6</v>
      </c>
      <c r="B14" s="269" t="s">
        <v>192</v>
      </c>
      <c r="C14" s="269"/>
      <c r="D14" s="269">
        <v>18</v>
      </c>
      <c r="E14" s="269"/>
      <c r="F14" s="269"/>
      <c r="G14" s="269">
        <v>19</v>
      </c>
      <c r="H14" s="271">
        <f t="shared" si="0"/>
        <v>37</v>
      </c>
    </row>
    <row r="15" spans="1:8" ht="15.95" customHeight="1" x14ac:dyDescent="0.25">
      <c r="A15" s="266">
        <v>7</v>
      </c>
      <c r="B15" s="264" t="s">
        <v>193</v>
      </c>
      <c r="C15" s="264"/>
      <c r="D15" s="264">
        <v>14</v>
      </c>
      <c r="E15" s="264"/>
      <c r="F15" s="264"/>
      <c r="G15" s="264">
        <v>6</v>
      </c>
      <c r="H15" s="272">
        <f t="shared" si="0"/>
        <v>20</v>
      </c>
    </row>
    <row r="16" spans="1:8" ht="15.95" customHeight="1" x14ac:dyDescent="0.25">
      <c r="A16" s="266">
        <v>8</v>
      </c>
      <c r="B16" s="264" t="s">
        <v>194</v>
      </c>
      <c r="C16" s="264"/>
      <c r="D16" s="264">
        <v>9</v>
      </c>
      <c r="E16" s="264"/>
      <c r="F16" s="264"/>
      <c r="G16" s="264">
        <v>7</v>
      </c>
      <c r="H16" s="272">
        <f t="shared" si="0"/>
        <v>16</v>
      </c>
    </row>
    <row r="17" spans="1:8" ht="15.95" customHeight="1" x14ac:dyDescent="0.25">
      <c r="A17" s="268">
        <v>9</v>
      </c>
      <c r="B17" s="269" t="s">
        <v>195</v>
      </c>
      <c r="C17" s="269"/>
      <c r="D17" s="269">
        <v>4</v>
      </c>
      <c r="E17" s="269"/>
      <c r="F17" s="269"/>
      <c r="G17" s="269"/>
      <c r="H17" s="271">
        <f t="shared" si="0"/>
        <v>4</v>
      </c>
    </row>
    <row r="18" spans="1:8" ht="15.95" customHeight="1" x14ac:dyDescent="0.25">
      <c r="A18" s="266">
        <v>10</v>
      </c>
      <c r="B18" s="264" t="s">
        <v>196</v>
      </c>
      <c r="C18" s="264"/>
      <c r="D18" s="264">
        <v>3</v>
      </c>
      <c r="E18" s="264"/>
      <c r="F18" s="264"/>
      <c r="G18" s="264"/>
      <c r="H18" s="272">
        <f t="shared" si="0"/>
        <v>3</v>
      </c>
    </row>
    <row r="19" spans="1:8" ht="15.95" customHeight="1" x14ac:dyDescent="0.25">
      <c r="A19" s="266">
        <v>11</v>
      </c>
      <c r="B19" s="264" t="s">
        <v>197</v>
      </c>
      <c r="C19" s="264"/>
      <c r="D19" s="264">
        <v>3</v>
      </c>
      <c r="E19" s="264"/>
      <c r="F19" s="264"/>
      <c r="G19" s="264"/>
      <c r="H19" s="272">
        <f t="shared" si="0"/>
        <v>3</v>
      </c>
    </row>
    <row r="20" spans="1:8" ht="15.95" customHeight="1" x14ac:dyDescent="0.25">
      <c r="A20" s="268">
        <v>12</v>
      </c>
      <c r="B20" s="269" t="s">
        <v>198</v>
      </c>
      <c r="C20" s="269"/>
      <c r="D20" s="269">
        <v>1</v>
      </c>
      <c r="E20" s="269"/>
      <c r="F20" s="269"/>
      <c r="G20" s="269">
        <v>1</v>
      </c>
      <c r="H20" s="271">
        <f t="shared" si="0"/>
        <v>2</v>
      </c>
    </row>
    <row r="21" spans="1:8" ht="15.95" customHeight="1" x14ac:dyDescent="0.25">
      <c r="A21" s="266">
        <v>13</v>
      </c>
      <c r="B21" s="264" t="s">
        <v>199</v>
      </c>
      <c r="C21" s="264"/>
      <c r="D21" s="264"/>
      <c r="E21" s="264"/>
      <c r="F21" s="264"/>
      <c r="G21" s="264"/>
      <c r="H21" s="272">
        <f t="shared" si="0"/>
        <v>0</v>
      </c>
    </row>
    <row r="22" spans="1:8" ht="15.95" customHeight="1" x14ac:dyDescent="0.25">
      <c r="A22" s="266">
        <v>14</v>
      </c>
      <c r="B22" s="264" t="s">
        <v>200</v>
      </c>
      <c r="C22" s="264"/>
      <c r="D22" s="264"/>
      <c r="E22" s="264"/>
      <c r="F22" s="264"/>
      <c r="G22" s="264"/>
      <c r="H22" s="272">
        <f t="shared" si="0"/>
        <v>0</v>
      </c>
    </row>
    <row r="23" spans="1:8" ht="15.95" customHeight="1" x14ac:dyDescent="0.25">
      <c r="A23" s="268">
        <v>15</v>
      </c>
      <c r="B23" s="269" t="s">
        <v>201</v>
      </c>
      <c r="C23" s="269"/>
      <c r="D23" s="269"/>
      <c r="E23" s="269"/>
      <c r="F23" s="269"/>
      <c r="G23" s="269"/>
      <c r="H23" s="272">
        <f t="shared" si="0"/>
        <v>0</v>
      </c>
    </row>
    <row r="24" spans="1:8" ht="15.95" customHeight="1" x14ac:dyDescent="0.25">
      <c r="A24" s="266">
        <v>16</v>
      </c>
      <c r="B24" s="264" t="s">
        <v>202</v>
      </c>
      <c r="C24" s="264"/>
      <c r="D24" s="264"/>
      <c r="E24" s="264"/>
      <c r="F24" s="264"/>
      <c r="G24" s="264"/>
      <c r="H24" s="272">
        <f t="shared" si="0"/>
        <v>0</v>
      </c>
    </row>
    <row r="25" spans="1:8" ht="15.95" customHeight="1" x14ac:dyDescent="0.25">
      <c r="A25" s="266">
        <v>17</v>
      </c>
      <c r="B25" s="264" t="s">
        <v>203</v>
      </c>
      <c r="C25" s="264"/>
      <c r="D25" s="264"/>
      <c r="E25" s="264"/>
      <c r="F25" s="264"/>
      <c r="G25" s="264"/>
      <c r="H25" s="265"/>
    </row>
    <row r="26" spans="1:8" ht="15.95" customHeight="1" x14ac:dyDescent="0.25">
      <c r="A26" s="266">
        <v>18</v>
      </c>
      <c r="B26" s="264" t="s">
        <v>204</v>
      </c>
      <c r="C26" s="264"/>
      <c r="D26" s="264"/>
      <c r="E26" s="264"/>
      <c r="F26" s="264"/>
      <c r="G26" s="264"/>
      <c r="H26" s="265"/>
    </row>
    <row r="27" spans="1:8" ht="15.95" customHeight="1" x14ac:dyDescent="0.25">
      <c r="A27" s="266">
        <v>19</v>
      </c>
      <c r="B27" s="264" t="s">
        <v>205</v>
      </c>
      <c r="C27" s="264"/>
      <c r="D27" s="264"/>
      <c r="E27" s="264"/>
      <c r="F27" s="264"/>
      <c r="G27" s="264"/>
      <c r="H27" s="265"/>
    </row>
    <row r="28" spans="1:8" ht="15.95" customHeight="1" x14ac:dyDescent="0.25">
      <c r="A28" s="266">
        <v>20</v>
      </c>
      <c r="B28" s="264" t="s">
        <v>206</v>
      </c>
      <c r="C28" s="264"/>
      <c r="D28" s="264"/>
      <c r="E28" s="264"/>
      <c r="F28" s="264"/>
      <c r="G28" s="264"/>
      <c r="H28" s="265"/>
    </row>
    <row r="29" spans="1:8" ht="15.95" customHeight="1" x14ac:dyDescent="0.25">
      <c r="A29" s="266">
        <v>21</v>
      </c>
      <c r="B29" s="264" t="s">
        <v>207</v>
      </c>
      <c r="C29" s="264"/>
      <c r="D29" s="264"/>
      <c r="E29" s="264"/>
      <c r="F29" s="264"/>
      <c r="G29" s="264"/>
      <c r="H29" s="265"/>
    </row>
    <row r="30" spans="1:8" ht="15.95" customHeight="1" x14ac:dyDescent="0.2">
      <c r="D30" s="261"/>
      <c r="E30" s="261"/>
      <c r="F30" s="261"/>
      <c r="G30" s="261"/>
      <c r="H30" s="261"/>
    </row>
    <row r="31" spans="1:8" s="276" customFormat="1" ht="15.95" customHeight="1" x14ac:dyDescent="0.2">
      <c r="A31" s="554"/>
      <c r="B31" s="554"/>
      <c r="C31" s="554"/>
      <c r="D31" s="273"/>
      <c r="E31" s="274"/>
      <c r="F31" s="275"/>
      <c r="G31" s="274"/>
      <c r="H31" s="274"/>
    </row>
    <row r="32" spans="1:8" s="276" customFormat="1" ht="15.95" customHeight="1" x14ac:dyDescent="0.2">
      <c r="A32" s="274" t="s">
        <v>208</v>
      </c>
      <c r="B32" s="274"/>
      <c r="C32" s="274"/>
      <c r="D32" s="274">
        <f>SUM(D9:D30)</f>
        <v>144</v>
      </c>
      <c r="E32" s="274">
        <f>SUM(E9:E30)</f>
        <v>1</v>
      </c>
      <c r="F32" s="274">
        <f>SUM(F9:F30)</f>
        <v>0</v>
      </c>
      <c r="G32" s="274">
        <f>SUM(G9:G30)</f>
        <v>150</v>
      </c>
      <c r="H32" s="274">
        <f>SUM(H9:H30)</f>
        <v>295</v>
      </c>
    </row>
    <row r="33" spans="1:8" s="280" customFormat="1" ht="15.95" customHeight="1" x14ac:dyDescent="0.2">
      <c r="A33" s="553" t="s">
        <v>209</v>
      </c>
      <c r="B33" s="553"/>
      <c r="C33" s="553"/>
      <c r="D33" s="277">
        <f>SUM(D14:D29)</f>
        <v>52</v>
      </c>
      <c r="E33" s="277">
        <f>SUM(E14:E29)</f>
        <v>0</v>
      </c>
      <c r="F33" s="277">
        <f>SUM(F14:F29)</f>
        <v>0</v>
      </c>
      <c r="G33" s="277">
        <f>SUM(G14:G29)</f>
        <v>33</v>
      </c>
      <c r="H33" s="277">
        <f>SUM(D33:G33)</f>
        <v>85</v>
      </c>
    </row>
    <row r="34" spans="1:8" s="280" customFormat="1" ht="15.95" customHeight="1" x14ac:dyDescent="0.2">
      <c r="A34" s="278" t="s">
        <v>219</v>
      </c>
      <c r="B34" s="278"/>
      <c r="C34" s="278"/>
      <c r="D34" s="279"/>
      <c r="E34" s="279"/>
      <c r="F34" s="279"/>
      <c r="G34" s="279"/>
      <c r="H34" s="279"/>
    </row>
    <row r="35" spans="1:8" s="280" customFormat="1" ht="15.95" customHeight="1" x14ac:dyDescent="0.2">
      <c r="A35" s="281" t="s">
        <v>209</v>
      </c>
      <c r="B35" s="281"/>
      <c r="C35" s="281"/>
      <c r="D35" s="282">
        <v>47</v>
      </c>
      <c r="E35" s="282"/>
      <c r="F35" s="282"/>
      <c r="G35" s="282">
        <v>62</v>
      </c>
      <c r="H35" s="282">
        <f>SUM(D35:G35)</f>
        <v>109</v>
      </c>
    </row>
    <row r="36" spans="1:8" s="285" customFormat="1" ht="15.95" customHeight="1" x14ac:dyDescent="0.2">
      <c r="A36" s="283" t="s">
        <v>215</v>
      </c>
      <c r="B36" s="283"/>
      <c r="C36" s="283"/>
      <c r="D36" s="284">
        <f>SUM(D33:D35)</f>
        <v>99</v>
      </c>
      <c r="E36" s="284"/>
      <c r="F36" s="284"/>
      <c r="G36" s="284">
        <f>SUM(G33:G35)</f>
        <v>95</v>
      </c>
      <c r="H36" s="284">
        <f>SUM(H33:H35)</f>
        <v>194</v>
      </c>
    </row>
    <row r="37" spans="1:8" s="285" customFormat="1" ht="15.95" customHeight="1" x14ac:dyDescent="0.2">
      <c r="A37" s="285" t="s">
        <v>216</v>
      </c>
      <c r="C37" s="285" t="s">
        <v>217</v>
      </c>
      <c r="H37" s="285">
        <v>1.46</v>
      </c>
    </row>
    <row r="38" spans="1:8" s="285" customFormat="1" ht="15.95" customHeight="1" thickBot="1" x14ac:dyDescent="0.25">
      <c r="A38" s="286" t="s">
        <v>218</v>
      </c>
      <c r="B38" s="286"/>
      <c r="C38" s="286"/>
      <c r="D38" s="286"/>
      <c r="E38" s="286"/>
      <c r="F38" s="286"/>
      <c r="G38" s="286"/>
      <c r="H38" s="287">
        <f>H36/H37</f>
        <v>132.87671232876713</v>
      </c>
    </row>
    <row r="39" spans="1:8" ht="15.95" customHeight="1" x14ac:dyDescent="0.2"/>
    <row r="40" spans="1:8" ht="15.95" customHeight="1" x14ac:dyDescent="0.2"/>
    <row r="41" spans="1:8" ht="15.95" customHeight="1" x14ac:dyDescent="0.2"/>
    <row r="42" spans="1:8" ht="15.95" customHeight="1" x14ac:dyDescent="0.2"/>
    <row r="43" spans="1:8" ht="15.95" customHeight="1" x14ac:dyDescent="0.2"/>
  </sheetData>
  <mergeCells count="7">
    <mergeCell ref="G2:H2"/>
    <mergeCell ref="C3:E3"/>
    <mergeCell ref="A33:C33"/>
    <mergeCell ref="A31:C31"/>
    <mergeCell ref="C5:H5"/>
    <mergeCell ref="G3:H3"/>
    <mergeCell ref="C2:F2"/>
  </mergeCells>
  <phoneticPr fontId="0" type="noConversion"/>
  <printOptions gridLines="1"/>
  <pageMargins left="0.78740157480314965" right="0.59055118110236227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H128"/>
  <sheetViews>
    <sheetView zoomScale="150" workbookViewId="0">
      <pane xSplit="1" ySplit="1" topLeftCell="C86" activePane="bottomRight" state="frozenSplit"/>
      <selection pane="topRight" activeCell="C1" sqref="C1"/>
      <selection pane="bottomLeft" activeCell="A7" sqref="A7"/>
      <selection pane="bottomRight" activeCell="C95" sqref="C95"/>
    </sheetView>
  </sheetViews>
  <sheetFormatPr baseColWidth="10" defaultColWidth="12.5703125" defaultRowHeight="14.25" x14ac:dyDescent="0.2"/>
  <cols>
    <col min="1" max="1" width="52.28515625" style="224" bestFit="1" customWidth="1"/>
    <col min="2" max="2" width="36.85546875" style="237" customWidth="1"/>
    <col min="3" max="8" width="36.85546875" style="223" customWidth="1"/>
    <col min="9" max="16384" width="12.5703125" style="223"/>
  </cols>
  <sheetData>
    <row r="1" spans="1:8" ht="51" x14ac:dyDescent="0.2">
      <c r="A1" s="221">
        <v>15</v>
      </c>
      <c r="B1" s="222" t="s">
        <v>239</v>
      </c>
      <c r="C1" s="222" t="s">
        <v>276</v>
      </c>
      <c r="D1" s="222" t="s">
        <v>277</v>
      </c>
      <c r="E1" s="222" t="s">
        <v>278</v>
      </c>
      <c r="F1" s="222" t="s">
        <v>279</v>
      </c>
      <c r="G1" s="222" t="s">
        <v>280</v>
      </c>
      <c r="H1" s="222" t="s">
        <v>281</v>
      </c>
    </row>
    <row r="2" spans="1:8" x14ac:dyDescent="0.2">
      <c r="B2" s="236"/>
      <c r="C2" s="225"/>
      <c r="D2" s="225"/>
      <c r="E2" s="225"/>
      <c r="F2" s="225"/>
      <c r="G2" s="225"/>
      <c r="H2" s="225"/>
    </row>
    <row r="3" spans="1:8" ht="56.25" x14ac:dyDescent="0.2">
      <c r="A3" s="224" t="s">
        <v>441</v>
      </c>
      <c r="B3" s="236" t="s">
        <v>43</v>
      </c>
      <c r="C3" s="225" t="s">
        <v>533</v>
      </c>
      <c r="D3" s="225" t="s">
        <v>66</v>
      </c>
      <c r="E3" s="225" t="s">
        <v>68</v>
      </c>
      <c r="F3" s="225" t="s">
        <v>87</v>
      </c>
      <c r="G3" s="225" t="s">
        <v>442</v>
      </c>
      <c r="H3" s="225" t="s">
        <v>443</v>
      </c>
    </row>
    <row r="4" spans="1:8" ht="56.25" x14ac:dyDescent="0.2">
      <c r="A4" s="224" t="s">
        <v>444</v>
      </c>
      <c r="B4" s="236" t="s">
        <v>164</v>
      </c>
      <c r="C4" s="225" t="s">
        <v>450</v>
      </c>
      <c r="D4" s="225"/>
      <c r="E4" s="225" t="s">
        <v>69</v>
      </c>
      <c r="F4" s="225" t="s">
        <v>91</v>
      </c>
      <c r="G4" s="225" t="s">
        <v>445</v>
      </c>
      <c r="H4" s="225" t="s">
        <v>452</v>
      </c>
    </row>
    <row r="5" spans="1:8" ht="56.25" x14ac:dyDescent="0.2">
      <c r="A5" s="224" t="s">
        <v>446</v>
      </c>
      <c r="B5" s="236" t="s">
        <v>447</v>
      </c>
      <c r="C5" s="225" t="s">
        <v>450</v>
      </c>
      <c r="D5" s="225"/>
      <c r="E5" s="225" t="s">
        <v>69</v>
      </c>
      <c r="F5" s="225" t="s">
        <v>91</v>
      </c>
      <c r="G5" s="225" t="s">
        <v>445</v>
      </c>
      <c r="H5" s="225" t="s">
        <v>452</v>
      </c>
    </row>
    <row r="6" spans="1:8" s="221" customFormat="1" ht="33.75" x14ac:dyDescent="0.2">
      <c r="A6" s="221" t="s">
        <v>448</v>
      </c>
      <c r="B6" s="236" t="s">
        <v>449</v>
      </c>
      <c r="C6" s="225" t="s">
        <v>450</v>
      </c>
      <c r="D6" s="225"/>
      <c r="E6" s="225" t="s">
        <v>70</v>
      </c>
      <c r="F6" s="225" t="s">
        <v>87</v>
      </c>
      <c r="G6" s="225" t="s">
        <v>451</v>
      </c>
      <c r="H6" s="225" t="s">
        <v>452</v>
      </c>
    </row>
    <row r="7" spans="1:8" s="221" customFormat="1" ht="45" x14ac:dyDescent="0.2">
      <c r="A7" s="221" t="s">
        <v>480</v>
      </c>
      <c r="B7" s="236" t="s">
        <v>481</v>
      </c>
      <c r="C7" s="225" t="s">
        <v>450</v>
      </c>
      <c r="E7" s="225" t="s">
        <v>70</v>
      </c>
      <c r="F7" s="225" t="s">
        <v>87</v>
      </c>
      <c r="G7" s="225" t="s">
        <v>234</v>
      </c>
      <c r="H7" s="225" t="s">
        <v>452</v>
      </c>
    </row>
    <row r="8" spans="1:8" ht="45" x14ac:dyDescent="0.2">
      <c r="A8" s="224" t="s">
        <v>482</v>
      </c>
      <c r="B8" s="236" t="s">
        <v>483</v>
      </c>
      <c r="C8" s="225" t="s">
        <v>450</v>
      </c>
      <c r="E8" s="225" t="s">
        <v>69</v>
      </c>
      <c r="F8" s="225" t="s">
        <v>87</v>
      </c>
      <c r="G8" s="225" t="s">
        <v>484</v>
      </c>
      <c r="H8" s="225" t="s">
        <v>452</v>
      </c>
    </row>
    <row r="9" spans="1:8" ht="56.25" x14ac:dyDescent="0.2">
      <c r="A9" s="224" t="s">
        <v>485</v>
      </c>
      <c r="B9" s="236" t="s">
        <v>44</v>
      </c>
      <c r="C9" s="225" t="s">
        <v>450</v>
      </c>
      <c r="D9" s="225"/>
      <c r="E9" s="225" t="s">
        <v>69</v>
      </c>
      <c r="F9" s="225" t="s">
        <v>87</v>
      </c>
      <c r="G9" s="225" t="s">
        <v>484</v>
      </c>
      <c r="H9" s="225" t="s">
        <v>452</v>
      </c>
    </row>
    <row r="10" spans="1:8" ht="45" x14ac:dyDescent="0.2">
      <c r="A10" s="224" t="s">
        <v>486</v>
      </c>
      <c r="B10" s="236" t="s">
        <v>487</v>
      </c>
      <c r="C10" s="225" t="s">
        <v>450</v>
      </c>
      <c r="D10" s="225"/>
      <c r="E10" s="225" t="s">
        <v>69</v>
      </c>
      <c r="F10" s="225" t="s">
        <v>87</v>
      </c>
      <c r="G10" s="225" t="s">
        <v>484</v>
      </c>
      <c r="H10" s="225" t="s">
        <v>452</v>
      </c>
    </row>
    <row r="11" spans="1:8" s="221" customFormat="1" ht="33.75" x14ac:dyDescent="0.2">
      <c r="A11" s="221" t="s">
        <v>488</v>
      </c>
      <c r="B11" s="236" t="s">
        <v>449</v>
      </c>
      <c r="C11" s="225" t="s">
        <v>450</v>
      </c>
      <c r="D11" s="225"/>
      <c r="E11" s="225" t="s">
        <v>70</v>
      </c>
      <c r="F11" s="225" t="s">
        <v>87</v>
      </c>
      <c r="G11" s="225" t="s">
        <v>235</v>
      </c>
      <c r="H11" s="225" t="s">
        <v>452</v>
      </c>
    </row>
    <row r="12" spans="1:8" s="221" customFormat="1" ht="45" x14ac:dyDescent="0.2">
      <c r="A12" s="221" t="s">
        <v>489</v>
      </c>
      <c r="B12" s="236" t="s">
        <v>490</v>
      </c>
      <c r="C12" s="225" t="s">
        <v>450</v>
      </c>
      <c r="D12" s="225"/>
      <c r="E12" s="225" t="s">
        <v>70</v>
      </c>
      <c r="F12" s="225" t="s">
        <v>87</v>
      </c>
      <c r="G12" s="225" t="s">
        <v>235</v>
      </c>
      <c r="H12" s="225" t="s">
        <v>452</v>
      </c>
    </row>
    <row r="13" spans="1:8" s="221" customFormat="1" ht="33.75" x14ac:dyDescent="0.2">
      <c r="A13" s="221" t="s">
        <v>491</v>
      </c>
      <c r="B13" s="236" t="s">
        <v>492</v>
      </c>
      <c r="C13" s="225" t="s">
        <v>59</v>
      </c>
      <c r="D13" s="225"/>
      <c r="E13" s="225" t="s">
        <v>70</v>
      </c>
      <c r="F13" s="225" t="s">
        <v>493</v>
      </c>
      <c r="G13" s="225" t="s">
        <v>235</v>
      </c>
      <c r="H13" s="225" t="s">
        <v>141</v>
      </c>
    </row>
    <row r="14" spans="1:8" s="221" customFormat="1" ht="45" x14ac:dyDescent="0.2">
      <c r="A14" s="221" t="s">
        <v>494</v>
      </c>
      <c r="B14" s="236" t="s">
        <v>495</v>
      </c>
      <c r="C14" s="225" t="s">
        <v>2</v>
      </c>
      <c r="D14" s="225"/>
      <c r="E14" s="225" t="s">
        <v>70</v>
      </c>
      <c r="F14" s="225" t="s">
        <v>87</v>
      </c>
      <c r="G14" s="225" t="s">
        <v>493</v>
      </c>
      <c r="H14" s="225" t="s">
        <v>141</v>
      </c>
    </row>
    <row r="15" spans="1:8" s="221" customFormat="1" ht="45" x14ac:dyDescent="0.2">
      <c r="A15" s="221" t="s">
        <v>496</v>
      </c>
      <c r="B15" s="236" t="s">
        <v>481</v>
      </c>
      <c r="C15" s="225" t="s">
        <v>450</v>
      </c>
      <c r="E15" s="225" t="s">
        <v>70</v>
      </c>
      <c r="F15" s="225" t="s">
        <v>87</v>
      </c>
      <c r="G15" s="225" t="s">
        <v>234</v>
      </c>
      <c r="H15" s="225" t="s">
        <v>452</v>
      </c>
    </row>
    <row r="16" spans="1:8" ht="45" x14ac:dyDescent="0.2">
      <c r="A16" s="224" t="s">
        <v>497</v>
      </c>
      <c r="B16" s="236" t="s">
        <v>483</v>
      </c>
      <c r="C16" s="225" t="s">
        <v>450</v>
      </c>
      <c r="E16" s="225" t="s">
        <v>69</v>
      </c>
      <c r="F16" s="225" t="s">
        <v>87</v>
      </c>
      <c r="G16" s="225" t="s">
        <v>484</v>
      </c>
      <c r="H16" s="225" t="s">
        <v>452</v>
      </c>
    </row>
    <row r="17" spans="1:8" ht="56.25" x14ac:dyDescent="0.2">
      <c r="A17" s="224" t="s">
        <v>498</v>
      </c>
      <c r="B17" s="236" t="s">
        <v>499</v>
      </c>
      <c r="C17" s="225" t="s">
        <v>450</v>
      </c>
      <c r="D17" s="225" t="s">
        <v>66</v>
      </c>
      <c r="E17" s="225" t="s">
        <v>69</v>
      </c>
      <c r="F17" s="225" t="s">
        <v>87</v>
      </c>
      <c r="G17" s="225" t="s">
        <v>500</v>
      </c>
      <c r="H17" s="225" t="s">
        <v>142</v>
      </c>
    </row>
    <row r="18" spans="1:8" ht="56.25" x14ac:dyDescent="0.2">
      <c r="A18" s="224" t="s">
        <v>501</v>
      </c>
      <c r="B18" s="236" t="s">
        <v>44</v>
      </c>
      <c r="C18" s="225" t="s">
        <v>450</v>
      </c>
      <c r="D18" s="225"/>
      <c r="E18" s="225" t="s">
        <v>69</v>
      </c>
      <c r="F18" s="225" t="s">
        <v>87</v>
      </c>
      <c r="G18" s="225" t="s">
        <v>484</v>
      </c>
      <c r="H18" s="225" t="s">
        <v>452</v>
      </c>
    </row>
    <row r="19" spans="1:8" ht="56.25" x14ac:dyDescent="0.2">
      <c r="A19" s="224" t="s">
        <v>502</v>
      </c>
      <c r="B19" s="236" t="s">
        <v>503</v>
      </c>
      <c r="C19" s="225" t="s">
        <v>450</v>
      </c>
      <c r="D19" s="225" t="s">
        <v>66</v>
      </c>
      <c r="E19" s="225" t="s">
        <v>69</v>
      </c>
      <c r="F19" s="225" t="s">
        <v>87</v>
      </c>
      <c r="G19" s="225" t="s">
        <v>500</v>
      </c>
      <c r="H19" s="225" t="s">
        <v>142</v>
      </c>
    </row>
    <row r="20" spans="1:8" ht="56.25" x14ac:dyDescent="0.2">
      <c r="A20" s="224" t="s">
        <v>504</v>
      </c>
      <c r="B20" s="236" t="s">
        <v>45</v>
      </c>
      <c r="C20" s="225" t="s">
        <v>450</v>
      </c>
      <c r="D20" s="225"/>
      <c r="E20" s="225" t="s">
        <v>505</v>
      </c>
      <c r="F20" s="225" t="s">
        <v>87</v>
      </c>
      <c r="G20" s="225" t="s">
        <v>506</v>
      </c>
      <c r="H20" s="225" t="s">
        <v>452</v>
      </c>
    </row>
    <row r="21" spans="1:8" ht="45" x14ac:dyDescent="0.2">
      <c r="A21" s="224" t="s">
        <v>507</v>
      </c>
      <c r="B21" s="236" t="s">
        <v>508</v>
      </c>
      <c r="C21" s="225" t="s">
        <v>450</v>
      </c>
      <c r="D21" s="225"/>
      <c r="E21" s="225" t="s">
        <v>509</v>
      </c>
      <c r="F21" s="225" t="s">
        <v>87</v>
      </c>
      <c r="G21" s="225" t="s">
        <v>510</v>
      </c>
      <c r="H21" s="225" t="s">
        <v>143</v>
      </c>
    </row>
    <row r="22" spans="1:8" ht="56.25" x14ac:dyDescent="0.2">
      <c r="A22" s="224" t="s">
        <v>511</v>
      </c>
      <c r="B22" s="236" t="s">
        <v>512</v>
      </c>
      <c r="C22" s="225" t="s">
        <v>450</v>
      </c>
      <c r="D22" s="225"/>
      <c r="E22" s="225" t="s">
        <v>69</v>
      </c>
      <c r="F22" s="225" t="s">
        <v>87</v>
      </c>
      <c r="G22" s="225" t="s">
        <v>513</v>
      </c>
      <c r="H22" s="225" t="s">
        <v>452</v>
      </c>
    </row>
    <row r="23" spans="1:8" ht="45" x14ac:dyDescent="0.2">
      <c r="A23" s="224" t="s">
        <v>514</v>
      </c>
      <c r="B23" s="236" t="s">
        <v>46</v>
      </c>
      <c r="C23" s="225" t="s">
        <v>450</v>
      </c>
      <c r="D23" s="225"/>
      <c r="E23" s="225" t="s">
        <v>69</v>
      </c>
      <c r="F23" s="225" t="s">
        <v>87</v>
      </c>
      <c r="G23" s="225" t="s">
        <v>236</v>
      </c>
      <c r="H23" s="225" t="s">
        <v>144</v>
      </c>
    </row>
    <row r="24" spans="1:8" ht="56.25" x14ac:dyDescent="0.2">
      <c r="A24" s="224" t="s">
        <v>515</v>
      </c>
      <c r="B24" s="236" t="s">
        <v>238</v>
      </c>
      <c r="C24" s="225" t="s">
        <v>516</v>
      </c>
      <c r="D24" s="225" t="s">
        <v>66</v>
      </c>
      <c r="E24" s="225" t="s">
        <v>71</v>
      </c>
      <c r="F24" s="225" t="s">
        <v>87</v>
      </c>
      <c r="G24" s="225" t="s">
        <v>237</v>
      </c>
      <c r="H24" s="225" t="s">
        <v>145</v>
      </c>
    </row>
    <row r="25" spans="1:8" ht="56.25" x14ac:dyDescent="0.2">
      <c r="A25" s="224" t="s">
        <v>518</v>
      </c>
      <c r="B25" s="236" t="s">
        <v>519</v>
      </c>
      <c r="C25" s="225" t="s">
        <v>516</v>
      </c>
      <c r="D25" s="225" t="s">
        <v>66</v>
      </c>
      <c r="E25" s="225" t="s">
        <v>71</v>
      </c>
      <c r="F25" s="225" t="s">
        <v>87</v>
      </c>
      <c r="G25" s="225" t="s">
        <v>517</v>
      </c>
      <c r="H25" s="225" t="s">
        <v>443</v>
      </c>
    </row>
    <row r="26" spans="1:8" s="221" customFormat="1" ht="33.75" x14ac:dyDescent="0.2">
      <c r="A26" s="221" t="s">
        <v>520</v>
      </c>
      <c r="B26" s="236" t="s">
        <v>492</v>
      </c>
      <c r="C26" s="225" t="s">
        <v>2</v>
      </c>
      <c r="D26" s="225"/>
      <c r="E26" s="225" t="s">
        <v>70</v>
      </c>
      <c r="F26" s="225" t="s">
        <v>493</v>
      </c>
      <c r="G26" s="225" t="s">
        <v>235</v>
      </c>
      <c r="H26" s="225" t="s">
        <v>141</v>
      </c>
    </row>
    <row r="27" spans="1:8" ht="45" x14ac:dyDescent="0.2">
      <c r="A27" s="224" t="s">
        <v>521</v>
      </c>
      <c r="B27" s="236" t="s">
        <v>522</v>
      </c>
      <c r="C27" s="225" t="s">
        <v>450</v>
      </c>
      <c r="D27" s="225"/>
      <c r="E27" s="225" t="s">
        <v>505</v>
      </c>
      <c r="F27" s="225" t="s">
        <v>87</v>
      </c>
      <c r="G27" s="225" t="s">
        <v>493</v>
      </c>
      <c r="H27" s="225" t="s">
        <v>146</v>
      </c>
    </row>
    <row r="28" spans="1:8" s="221" customFormat="1" ht="33.75" x14ac:dyDescent="0.2">
      <c r="A28" s="221" t="s">
        <v>523</v>
      </c>
      <c r="B28" s="236" t="s">
        <v>492</v>
      </c>
      <c r="C28" s="225" t="s">
        <v>2</v>
      </c>
      <c r="D28" s="225"/>
      <c r="E28" s="225" t="s">
        <v>70</v>
      </c>
      <c r="F28" s="225" t="s">
        <v>493</v>
      </c>
      <c r="G28" s="225" t="s">
        <v>235</v>
      </c>
      <c r="H28" s="225" t="s">
        <v>141</v>
      </c>
    </row>
    <row r="29" spans="1:8" s="221" customFormat="1" ht="56.25" x14ac:dyDescent="0.2">
      <c r="A29" s="221" t="s">
        <v>524</v>
      </c>
      <c r="B29" s="236" t="s">
        <v>165</v>
      </c>
      <c r="C29" s="225" t="s">
        <v>2</v>
      </c>
      <c r="D29" s="225"/>
      <c r="E29" s="225" t="s">
        <v>120</v>
      </c>
      <c r="F29" s="225" t="s">
        <v>493</v>
      </c>
      <c r="G29" s="225" t="s">
        <v>235</v>
      </c>
      <c r="H29" s="225" t="s">
        <v>141</v>
      </c>
    </row>
    <row r="30" spans="1:8" ht="45" x14ac:dyDescent="0.2">
      <c r="A30" s="224" t="s">
        <v>525</v>
      </c>
      <c r="B30" s="236" t="s">
        <v>166</v>
      </c>
      <c r="C30" s="225" t="s">
        <v>516</v>
      </c>
      <c r="D30" s="225" t="s">
        <v>66</v>
      </c>
      <c r="E30" s="225" t="s">
        <v>68</v>
      </c>
      <c r="F30" s="225" t="s">
        <v>87</v>
      </c>
      <c r="G30" s="225" t="s">
        <v>526</v>
      </c>
      <c r="H30" s="225" t="s">
        <v>443</v>
      </c>
    </row>
    <row r="31" spans="1:8" ht="45" x14ac:dyDescent="0.2">
      <c r="A31" s="224" t="s">
        <v>527</v>
      </c>
      <c r="B31" s="236" t="s">
        <v>166</v>
      </c>
      <c r="C31" s="225" t="s">
        <v>516</v>
      </c>
      <c r="D31" s="225" t="s">
        <v>66</v>
      </c>
      <c r="E31" s="225" t="s">
        <v>68</v>
      </c>
      <c r="F31" s="225" t="s">
        <v>87</v>
      </c>
      <c r="G31" s="225" t="s">
        <v>526</v>
      </c>
      <c r="H31" s="225" t="s">
        <v>443</v>
      </c>
    </row>
    <row r="32" spans="1:8" ht="56.25" x14ac:dyDescent="0.2">
      <c r="A32" s="224" t="s">
        <v>528</v>
      </c>
      <c r="B32" s="236" t="s">
        <v>47</v>
      </c>
      <c r="C32" s="225" t="s">
        <v>516</v>
      </c>
      <c r="D32" s="225" t="s">
        <v>529</v>
      </c>
      <c r="E32" s="225" t="s">
        <v>530</v>
      </c>
      <c r="F32" s="225" t="s">
        <v>92</v>
      </c>
      <c r="G32" s="225" t="s">
        <v>531</v>
      </c>
      <c r="H32" s="225" t="s">
        <v>145</v>
      </c>
    </row>
    <row r="33" spans="1:8" ht="56.25" x14ac:dyDescent="0.2">
      <c r="A33" s="224" t="s">
        <v>532</v>
      </c>
      <c r="B33" s="236" t="s">
        <v>47</v>
      </c>
      <c r="C33" s="225" t="s">
        <v>533</v>
      </c>
      <c r="D33" s="225" t="s">
        <v>529</v>
      </c>
      <c r="E33" s="225" t="s">
        <v>530</v>
      </c>
      <c r="F33" s="225" t="s">
        <v>92</v>
      </c>
      <c r="G33" s="225" t="s">
        <v>531</v>
      </c>
      <c r="H33" s="225" t="s">
        <v>145</v>
      </c>
    </row>
    <row r="34" spans="1:8" ht="56.25" x14ac:dyDescent="0.2">
      <c r="A34" s="224" t="s">
        <v>534</v>
      </c>
      <c r="B34" s="236" t="s">
        <v>48</v>
      </c>
      <c r="C34" s="225" t="s">
        <v>516</v>
      </c>
      <c r="D34" s="225" t="s">
        <v>529</v>
      </c>
      <c r="E34" s="225" t="s">
        <v>68</v>
      </c>
      <c r="F34" s="225" t="s">
        <v>87</v>
      </c>
      <c r="G34" s="225" t="s">
        <v>111</v>
      </c>
      <c r="H34" s="225" t="s">
        <v>147</v>
      </c>
    </row>
    <row r="35" spans="1:8" ht="56.25" x14ac:dyDescent="0.2">
      <c r="A35" s="224" t="s">
        <v>535</v>
      </c>
      <c r="B35" s="236" t="s">
        <v>43</v>
      </c>
      <c r="C35" s="225" t="s">
        <v>516</v>
      </c>
      <c r="D35" s="225" t="s">
        <v>66</v>
      </c>
      <c r="E35" s="225" t="s">
        <v>68</v>
      </c>
      <c r="F35" s="225" t="s">
        <v>87</v>
      </c>
      <c r="G35" s="225" t="s">
        <v>112</v>
      </c>
      <c r="H35" s="225" t="s">
        <v>443</v>
      </c>
    </row>
    <row r="36" spans="1:8" ht="45" x14ac:dyDescent="0.2">
      <c r="A36" s="224" t="s">
        <v>536</v>
      </c>
      <c r="B36" s="236" t="s">
        <v>537</v>
      </c>
      <c r="C36" s="225" t="s">
        <v>516</v>
      </c>
      <c r="D36" s="225" t="s">
        <v>66</v>
      </c>
      <c r="E36" s="225" t="s">
        <v>68</v>
      </c>
      <c r="F36" s="225" t="s">
        <v>87</v>
      </c>
      <c r="G36" s="225" t="s">
        <v>538</v>
      </c>
      <c r="H36" s="225" t="s">
        <v>443</v>
      </c>
    </row>
    <row r="37" spans="1:8" ht="56.25" x14ac:dyDescent="0.2">
      <c r="A37" s="224" t="s">
        <v>539</v>
      </c>
      <c r="B37" s="236" t="s">
        <v>49</v>
      </c>
      <c r="C37" s="225" t="s">
        <v>516</v>
      </c>
      <c r="D37" s="225" t="s">
        <v>66</v>
      </c>
      <c r="E37" s="225" t="s">
        <v>68</v>
      </c>
      <c r="F37" s="225" t="s">
        <v>87</v>
      </c>
      <c r="G37" s="225" t="s">
        <v>113</v>
      </c>
      <c r="H37" s="225" t="s">
        <v>443</v>
      </c>
    </row>
    <row r="38" spans="1:8" ht="45" x14ac:dyDescent="0.2">
      <c r="A38" s="224" t="s">
        <v>540</v>
      </c>
      <c r="B38" s="236" t="s">
        <v>166</v>
      </c>
      <c r="C38" s="225" t="s">
        <v>516</v>
      </c>
      <c r="D38" s="225" t="s">
        <v>66</v>
      </c>
      <c r="E38" s="225" t="s">
        <v>68</v>
      </c>
      <c r="F38" s="225" t="s">
        <v>87</v>
      </c>
      <c r="G38" s="225" t="s">
        <v>114</v>
      </c>
      <c r="H38" s="225" t="s">
        <v>443</v>
      </c>
    </row>
    <row r="39" spans="1:8" ht="56.25" x14ac:dyDescent="0.2">
      <c r="A39" s="224" t="s">
        <v>541</v>
      </c>
      <c r="B39" s="236" t="s">
        <v>240</v>
      </c>
      <c r="C39" s="225" t="s">
        <v>450</v>
      </c>
      <c r="D39" s="225" t="s">
        <v>66</v>
      </c>
      <c r="E39" s="225" t="s">
        <v>68</v>
      </c>
      <c r="F39" s="225" t="s">
        <v>87</v>
      </c>
      <c r="G39" s="225" t="s">
        <v>115</v>
      </c>
      <c r="H39" s="225" t="s">
        <v>148</v>
      </c>
    </row>
    <row r="40" spans="1:8" ht="56.25" x14ac:dyDescent="0.2">
      <c r="A40" s="224" t="s">
        <v>542</v>
      </c>
      <c r="B40" s="236" t="s">
        <v>543</v>
      </c>
      <c r="C40" s="225" t="s">
        <v>516</v>
      </c>
      <c r="D40" s="225" t="s">
        <v>66</v>
      </c>
      <c r="E40" s="225" t="s">
        <v>68</v>
      </c>
      <c r="F40" s="225" t="s">
        <v>87</v>
      </c>
      <c r="G40" s="225" t="s">
        <v>116</v>
      </c>
      <c r="H40" s="225" t="s">
        <v>443</v>
      </c>
    </row>
    <row r="41" spans="1:8" ht="45" x14ac:dyDescent="0.2">
      <c r="A41" s="224" t="s">
        <v>544</v>
      </c>
      <c r="B41" s="236" t="s">
        <v>545</v>
      </c>
      <c r="C41" s="225" t="s">
        <v>60</v>
      </c>
      <c r="D41" s="225"/>
      <c r="E41" s="225" t="s">
        <v>72</v>
      </c>
      <c r="F41" s="225" t="s">
        <v>93</v>
      </c>
      <c r="G41" s="225" t="s">
        <v>493</v>
      </c>
      <c r="H41" s="225" t="s">
        <v>149</v>
      </c>
    </row>
    <row r="42" spans="1:8" ht="33.75" x14ac:dyDescent="0.2">
      <c r="A42" s="224" t="s">
        <v>546</v>
      </c>
      <c r="B42" s="236" t="s">
        <v>547</v>
      </c>
      <c r="C42" s="225" t="s">
        <v>60</v>
      </c>
      <c r="D42" s="225"/>
      <c r="E42" s="225" t="s">
        <v>72</v>
      </c>
      <c r="F42" s="225"/>
      <c r="G42" s="225" t="s">
        <v>493</v>
      </c>
      <c r="H42" s="225" t="s">
        <v>149</v>
      </c>
    </row>
    <row r="43" spans="1:8" ht="33.75" x14ac:dyDescent="0.2">
      <c r="A43" s="224" t="s">
        <v>548</v>
      </c>
      <c r="B43" s="236" t="s">
        <v>549</v>
      </c>
      <c r="C43" s="225" t="s">
        <v>450</v>
      </c>
      <c r="D43" s="225"/>
      <c r="E43" s="225" t="s">
        <v>72</v>
      </c>
      <c r="F43" s="225" t="s">
        <v>87</v>
      </c>
      <c r="G43" s="225" t="s">
        <v>493</v>
      </c>
      <c r="H43" s="225" t="s">
        <v>452</v>
      </c>
    </row>
    <row r="44" spans="1:8" ht="33.75" x14ac:dyDescent="0.2">
      <c r="A44" s="224" t="s">
        <v>550</v>
      </c>
      <c r="B44" s="236" t="s">
        <v>551</v>
      </c>
    </row>
    <row r="45" spans="1:8" ht="45" x14ac:dyDescent="0.2">
      <c r="A45" s="224" t="s">
        <v>552</v>
      </c>
      <c r="B45" s="236" t="s">
        <v>553</v>
      </c>
      <c r="C45" s="225" t="s">
        <v>450</v>
      </c>
      <c r="D45" s="225"/>
      <c r="E45" s="225" t="s">
        <v>72</v>
      </c>
      <c r="F45" s="225" t="s">
        <v>554</v>
      </c>
      <c r="G45" s="225" t="s">
        <v>493</v>
      </c>
      <c r="H45" s="225" t="s">
        <v>150</v>
      </c>
    </row>
    <row r="46" spans="1:8" ht="33.75" x14ac:dyDescent="0.2">
      <c r="A46" s="224" t="s">
        <v>555</v>
      </c>
      <c r="B46" s="236" t="s">
        <v>556</v>
      </c>
      <c r="C46" s="225" t="s">
        <v>450</v>
      </c>
      <c r="D46" s="225"/>
      <c r="E46" s="225" t="s">
        <v>73</v>
      </c>
      <c r="F46" s="225" t="s">
        <v>94</v>
      </c>
      <c r="G46" s="225" t="s">
        <v>493</v>
      </c>
      <c r="H46" s="225" t="s">
        <v>452</v>
      </c>
    </row>
    <row r="47" spans="1:8" ht="45" x14ac:dyDescent="0.2">
      <c r="A47" s="224" t="s">
        <v>557</v>
      </c>
      <c r="B47" s="236" t="s">
        <v>50</v>
      </c>
      <c r="C47" s="225" t="s">
        <v>450</v>
      </c>
      <c r="D47" s="225"/>
      <c r="E47" s="225" t="s">
        <v>72</v>
      </c>
      <c r="F47" s="225" t="s">
        <v>94</v>
      </c>
      <c r="G47" s="225" t="s">
        <v>493</v>
      </c>
      <c r="H47" s="225" t="s">
        <v>452</v>
      </c>
    </row>
    <row r="48" spans="1:8" ht="33.75" x14ac:dyDescent="0.2">
      <c r="A48" s="224" t="s">
        <v>558</v>
      </c>
      <c r="B48" s="236" t="s">
        <v>51</v>
      </c>
      <c r="C48" s="225" t="s">
        <v>450</v>
      </c>
      <c r="D48" s="225"/>
      <c r="E48" s="225" t="s">
        <v>72</v>
      </c>
      <c r="F48" s="225" t="s">
        <v>94</v>
      </c>
      <c r="G48" s="225" t="s">
        <v>493</v>
      </c>
      <c r="H48" s="225" t="s">
        <v>146</v>
      </c>
    </row>
    <row r="49" spans="1:8" ht="33.75" x14ac:dyDescent="0.2">
      <c r="A49" s="224" t="s">
        <v>559</v>
      </c>
      <c r="B49" s="236" t="s">
        <v>560</v>
      </c>
      <c r="C49" s="225" t="s">
        <v>450</v>
      </c>
      <c r="D49" s="225"/>
      <c r="E49" s="225" t="s">
        <v>79</v>
      </c>
      <c r="F49" s="225" t="s">
        <v>95</v>
      </c>
      <c r="G49" s="225" t="s">
        <v>493</v>
      </c>
      <c r="H49" s="225" t="s">
        <v>452</v>
      </c>
    </row>
    <row r="50" spans="1:8" ht="33.75" x14ac:dyDescent="0.2">
      <c r="A50" s="224" t="s">
        <v>561</v>
      </c>
      <c r="B50" s="236" t="s">
        <v>562</v>
      </c>
      <c r="C50" s="225" t="s">
        <v>450</v>
      </c>
      <c r="D50" s="225"/>
      <c r="E50" s="225" t="s">
        <v>72</v>
      </c>
      <c r="F50" s="225" t="s">
        <v>95</v>
      </c>
      <c r="G50" s="225" t="s">
        <v>493</v>
      </c>
      <c r="H50" s="225" t="s">
        <v>151</v>
      </c>
    </row>
    <row r="51" spans="1:8" ht="33.75" x14ac:dyDescent="0.2">
      <c r="A51" s="224" t="s">
        <v>563</v>
      </c>
      <c r="B51" s="236" t="s">
        <v>564</v>
      </c>
      <c r="C51" s="225" t="s">
        <v>450</v>
      </c>
      <c r="D51" s="225"/>
      <c r="E51" s="225" t="s">
        <v>73</v>
      </c>
      <c r="F51" s="225" t="s">
        <v>96</v>
      </c>
      <c r="G51" s="225" t="s">
        <v>493</v>
      </c>
      <c r="H51" s="225" t="s">
        <v>452</v>
      </c>
    </row>
    <row r="52" spans="1:8" ht="33.75" x14ac:dyDescent="0.2">
      <c r="A52" s="224" t="s">
        <v>565</v>
      </c>
      <c r="B52" s="236" t="s">
        <v>566</v>
      </c>
      <c r="C52" s="225" t="s">
        <v>450</v>
      </c>
      <c r="D52" s="225"/>
      <c r="E52" s="225" t="s">
        <v>72</v>
      </c>
      <c r="F52" s="225" t="s">
        <v>567</v>
      </c>
      <c r="G52" s="225" t="s">
        <v>493</v>
      </c>
      <c r="H52" s="225" t="s">
        <v>151</v>
      </c>
    </row>
    <row r="53" spans="1:8" ht="56.25" x14ac:dyDescent="0.2">
      <c r="A53" s="224" t="s">
        <v>568</v>
      </c>
      <c r="B53" s="236" t="s">
        <v>569</v>
      </c>
      <c r="C53" s="225" t="s">
        <v>60</v>
      </c>
      <c r="D53" s="225"/>
      <c r="E53" s="225" t="s">
        <v>72</v>
      </c>
      <c r="F53" s="225" t="s">
        <v>95</v>
      </c>
      <c r="G53" s="225" t="s">
        <v>493</v>
      </c>
      <c r="H53" s="225" t="s">
        <v>152</v>
      </c>
    </row>
    <row r="54" spans="1:8" s="221" customFormat="1" ht="45" x14ac:dyDescent="0.2">
      <c r="A54" s="221" t="s">
        <v>570</v>
      </c>
      <c r="B54" s="236" t="s">
        <v>52</v>
      </c>
      <c r="C54" s="225" t="s">
        <v>450</v>
      </c>
      <c r="D54" s="225" t="s">
        <v>67</v>
      </c>
      <c r="E54" s="225" t="s">
        <v>80</v>
      </c>
      <c r="F54" s="225" t="s">
        <v>571</v>
      </c>
      <c r="G54" s="225" t="s">
        <v>572</v>
      </c>
      <c r="H54" s="225" t="s">
        <v>153</v>
      </c>
    </row>
    <row r="55" spans="1:8" s="221" customFormat="1" ht="45" x14ac:dyDescent="0.2">
      <c r="A55" s="221" t="s">
        <v>573</v>
      </c>
      <c r="B55" s="236" t="s">
        <v>53</v>
      </c>
      <c r="C55" s="225" t="s">
        <v>450</v>
      </c>
      <c r="D55" s="225" t="s">
        <v>67</v>
      </c>
      <c r="E55" s="225" t="s">
        <v>80</v>
      </c>
      <c r="F55" s="225" t="s">
        <v>571</v>
      </c>
      <c r="G55" s="225" t="s">
        <v>572</v>
      </c>
      <c r="H55" s="225" t="s">
        <v>153</v>
      </c>
    </row>
    <row r="56" spans="1:8" s="221" customFormat="1" ht="45" x14ac:dyDescent="0.2">
      <c r="A56" s="221" t="s">
        <v>574</v>
      </c>
      <c r="B56" s="236" t="s">
        <v>52</v>
      </c>
      <c r="C56" s="225" t="s">
        <v>450</v>
      </c>
      <c r="D56" s="225" t="s">
        <v>67</v>
      </c>
      <c r="E56" s="225" t="s">
        <v>81</v>
      </c>
      <c r="F56" s="225" t="s">
        <v>571</v>
      </c>
      <c r="G56" s="225" t="s">
        <v>572</v>
      </c>
      <c r="H56" s="225" t="s">
        <v>153</v>
      </c>
    </row>
    <row r="57" spans="1:8" s="221" customFormat="1" ht="56.25" x14ac:dyDescent="0.2">
      <c r="A57" s="221" t="s">
        <v>575</v>
      </c>
      <c r="B57" s="236" t="s">
        <v>167</v>
      </c>
      <c r="C57" s="225" t="s">
        <v>450</v>
      </c>
      <c r="D57" s="225" t="s">
        <v>67</v>
      </c>
      <c r="E57" s="225" t="s">
        <v>80</v>
      </c>
      <c r="F57" s="225" t="s">
        <v>97</v>
      </c>
      <c r="G57" s="225" t="s">
        <v>130</v>
      </c>
      <c r="H57" s="225" t="s">
        <v>153</v>
      </c>
    </row>
    <row r="58" spans="1:8" s="221" customFormat="1" ht="56.25" x14ac:dyDescent="0.2">
      <c r="A58" s="221" t="s">
        <v>576</v>
      </c>
      <c r="B58" s="236" t="s">
        <v>168</v>
      </c>
      <c r="C58" s="225" t="s">
        <v>450</v>
      </c>
      <c r="D58" s="225" t="s">
        <v>67</v>
      </c>
      <c r="E58" s="225" t="s">
        <v>80</v>
      </c>
      <c r="F58" s="225" t="s">
        <v>97</v>
      </c>
      <c r="G58" s="225" t="s">
        <v>572</v>
      </c>
      <c r="H58" s="225" t="s">
        <v>153</v>
      </c>
    </row>
    <row r="59" spans="1:8" ht="33.75" x14ac:dyDescent="0.2">
      <c r="A59" s="224" t="s">
        <v>577</v>
      </c>
      <c r="B59" s="236" t="s">
        <v>578</v>
      </c>
      <c r="C59" s="225" t="s">
        <v>450</v>
      </c>
      <c r="D59" s="225" t="s">
        <v>579</v>
      </c>
      <c r="E59" s="225" t="s">
        <v>580</v>
      </c>
      <c r="F59" s="225"/>
      <c r="G59" s="225" t="s">
        <v>131</v>
      </c>
      <c r="H59" s="225" t="s">
        <v>153</v>
      </c>
    </row>
    <row r="60" spans="1:8" s="221" customFormat="1" ht="56.25" x14ac:dyDescent="0.2">
      <c r="A60" s="221" t="s">
        <v>581</v>
      </c>
      <c r="B60" s="236" t="s">
        <v>169</v>
      </c>
      <c r="C60" s="225" t="s">
        <v>450</v>
      </c>
      <c r="D60" s="225" t="s">
        <v>67</v>
      </c>
      <c r="E60" s="225" t="s">
        <v>80</v>
      </c>
      <c r="F60" s="225" t="s">
        <v>582</v>
      </c>
      <c r="G60" s="225" t="s">
        <v>130</v>
      </c>
      <c r="H60" s="225" t="s">
        <v>153</v>
      </c>
    </row>
    <row r="61" spans="1:8" ht="33.75" x14ac:dyDescent="0.2">
      <c r="A61" s="224" t="s">
        <v>583</v>
      </c>
      <c r="B61" s="236" t="s">
        <v>170</v>
      </c>
      <c r="C61" s="225" t="s">
        <v>2</v>
      </c>
      <c r="D61" s="225" t="s">
        <v>584</v>
      </c>
      <c r="E61" s="225" t="s">
        <v>82</v>
      </c>
      <c r="F61" s="225" t="s">
        <v>585</v>
      </c>
      <c r="G61" s="225" t="s">
        <v>132</v>
      </c>
      <c r="H61" s="225" t="s">
        <v>154</v>
      </c>
    </row>
    <row r="62" spans="1:8" ht="45" x14ac:dyDescent="0.2">
      <c r="A62" s="224" t="s">
        <v>586</v>
      </c>
      <c r="B62" s="236" t="s">
        <v>587</v>
      </c>
      <c r="C62" s="225" t="s">
        <v>588</v>
      </c>
      <c r="D62" s="225" t="s">
        <v>591</v>
      </c>
      <c r="E62" s="225" t="s">
        <v>592</v>
      </c>
      <c r="F62" s="225" t="s">
        <v>98</v>
      </c>
      <c r="G62" s="225" t="s">
        <v>593</v>
      </c>
      <c r="H62" s="225" t="s">
        <v>153</v>
      </c>
    </row>
    <row r="63" spans="1:8" ht="45" x14ac:dyDescent="0.2">
      <c r="A63" s="221" t="s">
        <v>594</v>
      </c>
      <c r="B63" s="236" t="s">
        <v>54</v>
      </c>
      <c r="C63" s="225" t="s">
        <v>450</v>
      </c>
      <c r="D63" s="225" t="s">
        <v>67</v>
      </c>
      <c r="E63" s="225" t="s">
        <v>595</v>
      </c>
      <c r="F63" s="225" t="s">
        <v>99</v>
      </c>
      <c r="G63" s="225" t="s">
        <v>133</v>
      </c>
      <c r="H63" s="225" t="s">
        <v>153</v>
      </c>
    </row>
    <row r="64" spans="1:8" ht="45" x14ac:dyDescent="0.2">
      <c r="A64" s="221" t="s">
        <v>596</v>
      </c>
      <c r="B64" s="236" t="s">
        <v>597</v>
      </c>
      <c r="C64" s="225" t="s">
        <v>450</v>
      </c>
      <c r="D64" s="225" t="s">
        <v>67</v>
      </c>
      <c r="E64" s="225" t="s">
        <v>595</v>
      </c>
      <c r="F64" s="225" t="s">
        <v>99</v>
      </c>
      <c r="G64" s="225" t="s">
        <v>134</v>
      </c>
      <c r="H64" s="225" t="s">
        <v>155</v>
      </c>
    </row>
    <row r="65" spans="1:8" s="221" customFormat="1" ht="56.25" x14ac:dyDescent="0.2">
      <c r="A65" s="221" t="s">
        <v>598</v>
      </c>
      <c r="B65" s="236" t="s">
        <v>56</v>
      </c>
      <c r="C65" s="225" t="s">
        <v>450</v>
      </c>
      <c r="D65" s="225" t="s">
        <v>67</v>
      </c>
      <c r="E65" s="225" t="s">
        <v>80</v>
      </c>
      <c r="F65" s="225" t="s">
        <v>100</v>
      </c>
      <c r="G65" s="225" t="s">
        <v>572</v>
      </c>
      <c r="H65" s="225" t="s">
        <v>153</v>
      </c>
    </row>
    <row r="66" spans="1:8" ht="56.25" x14ac:dyDescent="0.2">
      <c r="A66" s="221" t="s">
        <v>599</v>
      </c>
      <c r="B66" s="236" t="s">
        <v>600</v>
      </c>
      <c r="C66" s="225" t="s">
        <v>450</v>
      </c>
      <c r="D66" s="225" t="s">
        <v>67</v>
      </c>
      <c r="E66" s="225" t="s">
        <v>595</v>
      </c>
      <c r="F66" s="225" t="s">
        <v>101</v>
      </c>
      <c r="G66" s="225" t="s">
        <v>601</v>
      </c>
      <c r="H66" s="225" t="s">
        <v>153</v>
      </c>
    </row>
    <row r="67" spans="1:8" ht="56.25" x14ac:dyDescent="0.2">
      <c r="A67" s="221" t="s">
        <v>602</v>
      </c>
      <c r="B67" s="236" t="s">
        <v>603</v>
      </c>
      <c r="C67" s="225" t="s">
        <v>450</v>
      </c>
      <c r="D67" s="225" t="s">
        <v>67</v>
      </c>
      <c r="E67" s="225" t="s">
        <v>80</v>
      </c>
      <c r="F67" s="225" t="s">
        <v>97</v>
      </c>
      <c r="G67" s="225" t="s">
        <v>572</v>
      </c>
      <c r="H67" s="225" t="s">
        <v>153</v>
      </c>
    </row>
    <row r="68" spans="1:8" ht="56.25" x14ac:dyDescent="0.2">
      <c r="A68" s="221" t="s">
        <v>608</v>
      </c>
      <c r="B68" s="236" t="s">
        <v>603</v>
      </c>
      <c r="C68" s="225" t="s">
        <v>450</v>
      </c>
      <c r="D68" s="225" t="s">
        <v>67</v>
      </c>
      <c r="E68" s="225" t="s">
        <v>80</v>
      </c>
      <c r="F68" s="225" t="s">
        <v>97</v>
      </c>
      <c r="G68" s="225" t="s">
        <v>572</v>
      </c>
      <c r="H68" s="225" t="s">
        <v>153</v>
      </c>
    </row>
    <row r="69" spans="1:8" s="221" customFormat="1" ht="45" x14ac:dyDescent="0.2">
      <c r="A69" s="221" t="s">
        <v>609</v>
      </c>
      <c r="B69" s="236" t="s">
        <v>57</v>
      </c>
      <c r="C69" s="225" t="s">
        <v>450</v>
      </c>
      <c r="D69" s="225" t="s">
        <v>67</v>
      </c>
      <c r="E69" s="225" t="s">
        <v>80</v>
      </c>
      <c r="F69" s="225" t="s">
        <v>102</v>
      </c>
      <c r="G69" s="225" t="s">
        <v>572</v>
      </c>
      <c r="H69" s="225" t="s">
        <v>153</v>
      </c>
    </row>
    <row r="70" spans="1:8" s="221" customFormat="1" ht="56.25" x14ac:dyDescent="0.2">
      <c r="A70" s="221" t="s">
        <v>610</v>
      </c>
      <c r="B70" s="236" t="s">
        <v>611</v>
      </c>
      <c r="C70" s="225" t="s">
        <v>450</v>
      </c>
      <c r="D70" s="225" t="s">
        <v>67</v>
      </c>
      <c r="E70" s="225" t="s">
        <v>80</v>
      </c>
      <c r="F70" s="225" t="s">
        <v>97</v>
      </c>
      <c r="G70" s="225" t="s">
        <v>572</v>
      </c>
      <c r="H70" s="225" t="s">
        <v>153</v>
      </c>
    </row>
    <row r="71" spans="1:8" ht="67.5" x14ac:dyDescent="0.2">
      <c r="A71" s="224" t="s">
        <v>612</v>
      </c>
      <c r="B71" s="236" t="s">
        <v>232</v>
      </c>
      <c r="C71" s="225" t="s">
        <v>2</v>
      </c>
      <c r="D71" s="225" t="s">
        <v>613</v>
      </c>
      <c r="E71" s="225" t="s">
        <v>83</v>
      </c>
      <c r="F71" s="225" t="s">
        <v>103</v>
      </c>
      <c r="G71" s="225" t="s">
        <v>135</v>
      </c>
      <c r="H71" s="225" t="s">
        <v>154</v>
      </c>
    </row>
    <row r="72" spans="1:8" ht="45" x14ac:dyDescent="0.2">
      <c r="A72" s="224" t="s">
        <v>614</v>
      </c>
      <c r="B72" s="236" t="s">
        <v>615</v>
      </c>
      <c r="C72" s="225" t="s">
        <v>64</v>
      </c>
      <c r="D72" s="225" t="s">
        <v>616</v>
      </c>
      <c r="E72" s="225" t="s">
        <v>80</v>
      </c>
      <c r="F72" s="225" t="s">
        <v>617</v>
      </c>
      <c r="G72" s="225" t="s">
        <v>136</v>
      </c>
      <c r="H72" s="225" t="s">
        <v>153</v>
      </c>
    </row>
    <row r="73" spans="1:8" ht="45" x14ac:dyDescent="0.2">
      <c r="A73" s="224" t="s">
        <v>618</v>
      </c>
      <c r="B73" s="236" t="s">
        <v>619</v>
      </c>
      <c r="C73" s="225" t="s">
        <v>450</v>
      </c>
      <c r="D73" s="225" t="s">
        <v>620</v>
      </c>
      <c r="E73" s="225" t="s">
        <v>80</v>
      </c>
      <c r="F73" s="225" t="s">
        <v>621</v>
      </c>
      <c r="G73" s="225" t="s">
        <v>131</v>
      </c>
      <c r="H73" s="225" t="s">
        <v>153</v>
      </c>
    </row>
    <row r="74" spans="1:8" ht="45" x14ac:dyDescent="0.2">
      <c r="A74" s="224" t="s">
        <v>622</v>
      </c>
      <c r="B74" s="236" t="s">
        <v>619</v>
      </c>
      <c r="C74" s="225" t="s">
        <v>450</v>
      </c>
      <c r="D74" s="225" t="s">
        <v>620</v>
      </c>
      <c r="E74" s="225" t="s">
        <v>80</v>
      </c>
      <c r="F74" s="225" t="s">
        <v>621</v>
      </c>
      <c r="G74" s="225" t="s">
        <v>131</v>
      </c>
      <c r="H74" s="225" t="s">
        <v>153</v>
      </c>
    </row>
    <row r="75" spans="1:8" ht="45" x14ac:dyDescent="0.2">
      <c r="A75" s="224" t="s">
        <v>623</v>
      </c>
      <c r="B75" s="236" t="s">
        <v>624</v>
      </c>
      <c r="C75" s="225" t="s">
        <v>450</v>
      </c>
      <c r="D75" s="225" t="s">
        <v>625</v>
      </c>
      <c r="E75" s="225" t="s">
        <v>80</v>
      </c>
      <c r="F75" s="225" t="s">
        <v>582</v>
      </c>
      <c r="G75" s="225" t="s">
        <v>136</v>
      </c>
      <c r="H75" s="225" t="s">
        <v>153</v>
      </c>
    </row>
    <row r="76" spans="1:8" ht="33.75" x14ac:dyDescent="0.2">
      <c r="A76" s="224" t="s">
        <v>626</v>
      </c>
      <c r="B76" s="236" t="s">
        <v>627</v>
      </c>
    </row>
    <row r="77" spans="1:8" ht="33.75" x14ac:dyDescent="0.2">
      <c r="A77" s="224" t="s">
        <v>0</v>
      </c>
      <c r="B77" s="236" t="s">
        <v>1</v>
      </c>
      <c r="C77" s="225" t="s">
        <v>2</v>
      </c>
      <c r="D77" s="225" t="s">
        <v>613</v>
      </c>
      <c r="E77" s="225" t="s">
        <v>84</v>
      </c>
      <c r="F77" s="225" t="s">
        <v>11</v>
      </c>
      <c r="G77" s="225" t="s">
        <v>135</v>
      </c>
      <c r="H77" s="225" t="s">
        <v>4</v>
      </c>
    </row>
    <row r="78" spans="1:8" ht="56.25" x14ac:dyDescent="0.2">
      <c r="A78" s="224" t="s">
        <v>5</v>
      </c>
      <c r="B78" s="236" t="s">
        <v>6</v>
      </c>
      <c r="C78" s="225" t="s">
        <v>450</v>
      </c>
      <c r="D78" s="225" t="s">
        <v>613</v>
      </c>
      <c r="E78" s="225" t="s">
        <v>83</v>
      </c>
      <c r="F78" s="225" t="s">
        <v>121</v>
      </c>
      <c r="G78" s="225" t="s">
        <v>135</v>
      </c>
      <c r="H78" s="225" t="s">
        <v>156</v>
      </c>
    </row>
    <row r="79" spans="1:8" ht="33.75" x14ac:dyDescent="0.2">
      <c r="A79" s="224" t="s">
        <v>7</v>
      </c>
      <c r="B79" s="236" t="s">
        <v>619</v>
      </c>
      <c r="C79" s="225" t="s">
        <v>450</v>
      </c>
      <c r="D79" s="225" t="s">
        <v>8</v>
      </c>
      <c r="E79" s="225" t="s">
        <v>85</v>
      </c>
      <c r="F79" s="225" t="s">
        <v>104</v>
      </c>
      <c r="G79" s="225" t="s">
        <v>3</v>
      </c>
      <c r="H79" s="225" t="s">
        <v>156</v>
      </c>
    </row>
    <row r="80" spans="1:8" ht="33.75" x14ac:dyDescent="0.2">
      <c r="A80" s="224" t="s">
        <v>9</v>
      </c>
      <c r="B80" s="236" t="s">
        <v>10</v>
      </c>
      <c r="C80" s="225" t="s">
        <v>2</v>
      </c>
      <c r="D80" s="225" t="s">
        <v>613</v>
      </c>
      <c r="E80" s="225" t="s">
        <v>83</v>
      </c>
      <c r="F80" s="225" t="s">
        <v>11</v>
      </c>
      <c r="G80" s="225" t="s">
        <v>135</v>
      </c>
      <c r="H80" s="225" t="s">
        <v>154</v>
      </c>
    </row>
    <row r="81" spans="1:8" ht="33.75" x14ac:dyDescent="0.2">
      <c r="A81" s="224" t="s">
        <v>12</v>
      </c>
      <c r="B81" s="236" t="s">
        <v>6</v>
      </c>
      <c r="C81" s="225" t="s">
        <v>450</v>
      </c>
      <c r="D81" s="225" t="s">
        <v>613</v>
      </c>
      <c r="E81" s="225" t="s">
        <v>83</v>
      </c>
      <c r="F81" s="225" t="s">
        <v>105</v>
      </c>
      <c r="G81" s="225" t="s">
        <v>135</v>
      </c>
      <c r="H81" s="225" t="s">
        <v>156</v>
      </c>
    </row>
    <row r="82" spans="1:8" ht="45" x14ac:dyDescent="0.2">
      <c r="A82" s="224" t="s">
        <v>13</v>
      </c>
      <c r="B82" s="236" t="s">
        <v>14</v>
      </c>
      <c r="C82" s="225" t="s">
        <v>450</v>
      </c>
      <c r="D82" s="225" t="s">
        <v>613</v>
      </c>
      <c r="E82" s="225" t="s">
        <v>83</v>
      </c>
      <c r="F82" s="225" t="s">
        <v>106</v>
      </c>
      <c r="G82" s="225" t="s">
        <v>135</v>
      </c>
      <c r="H82" s="225" t="s">
        <v>154</v>
      </c>
    </row>
    <row r="83" spans="1:8" ht="45" x14ac:dyDescent="0.2">
      <c r="A83" s="224" t="s">
        <v>15</v>
      </c>
      <c r="B83" s="236" t="s">
        <v>16</v>
      </c>
      <c r="C83" s="225" t="s">
        <v>2</v>
      </c>
      <c r="D83" s="225" t="s">
        <v>17</v>
      </c>
      <c r="E83" s="225" t="s">
        <v>86</v>
      </c>
      <c r="F83" s="225" t="s">
        <v>107</v>
      </c>
      <c r="G83" s="225" t="s">
        <v>135</v>
      </c>
      <c r="H83" s="225" t="s">
        <v>156</v>
      </c>
    </row>
    <row r="84" spans="1:8" ht="45" x14ac:dyDescent="0.2">
      <c r="A84" s="224" t="s">
        <v>18</v>
      </c>
      <c r="B84" s="236" t="s">
        <v>58</v>
      </c>
      <c r="C84" s="225" t="s">
        <v>2</v>
      </c>
      <c r="D84" s="225" t="s">
        <v>17</v>
      </c>
      <c r="E84" s="225" t="s">
        <v>83</v>
      </c>
      <c r="F84" s="225" t="s">
        <v>108</v>
      </c>
      <c r="G84" s="225" t="s">
        <v>137</v>
      </c>
      <c r="H84" s="225" t="s">
        <v>154</v>
      </c>
    </row>
    <row r="85" spans="1:8" ht="33.75" x14ac:dyDescent="0.2">
      <c r="A85" s="224" t="s">
        <v>19</v>
      </c>
      <c r="B85" s="236" t="s">
        <v>20</v>
      </c>
      <c r="C85" s="225" t="s">
        <v>65</v>
      </c>
      <c r="D85" s="225" t="s">
        <v>584</v>
      </c>
      <c r="E85" s="225" t="s">
        <v>21</v>
      </c>
      <c r="F85" s="225" t="s">
        <v>109</v>
      </c>
      <c r="G85" s="225" t="s">
        <v>22</v>
      </c>
      <c r="H85" s="225" t="s">
        <v>157</v>
      </c>
    </row>
    <row r="86" spans="1:8" ht="33.75" x14ac:dyDescent="0.2">
      <c r="A86" s="224" t="s">
        <v>23</v>
      </c>
      <c r="B86" s="236" t="s">
        <v>24</v>
      </c>
    </row>
    <row r="87" spans="1:8" ht="33.75" x14ac:dyDescent="0.2">
      <c r="A87" s="224" t="s">
        <v>25</v>
      </c>
      <c r="B87" s="236" t="s">
        <v>26</v>
      </c>
    </row>
    <row r="88" spans="1:8" ht="33.75" x14ac:dyDescent="0.2">
      <c r="A88" s="224" t="s">
        <v>27</v>
      </c>
      <c r="B88" s="236" t="s">
        <v>28</v>
      </c>
    </row>
    <row r="89" spans="1:8" ht="45" x14ac:dyDescent="0.2">
      <c r="A89" s="224" t="s">
        <v>29</v>
      </c>
      <c r="B89" s="236" t="s">
        <v>30</v>
      </c>
      <c r="C89" s="225" t="s">
        <v>65</v>
      </c>
      <c r="D89" s="225" t="s">
        <v>584</v>
      </c>
      <c r="E89" s="225" t="s">
        <v>21</v>
      </c>
      <c r="F89" s="225" t="s">
        <v>31</v>
      </c>
      <c r="G89" s="225" t="s">
        <v>138</v>
      </c>
      <c r="H89" s="225" t="s">
        <v>32</v>
      </c>
    </row>
    <row r="90" spans="1:8" ht="45" x14ac:dyDescent="0.2">
      <c r="A90" s="224" t="s">
        <v>33</v>
      </c>
      <c r="B90" s="236" t="s">
        <v>20</v>
      </c>
      <c r="C90" s="225" t="s">
        <v>65</v>
      </c>
      <c r="D90" s="225" t="s">
        <v>584</v>
      </c>
      <c r="E90" s="225" t="s">
        <v>21</v>
      </c>
      <c r="F90" s="225" t="s">
        <v>110</v>
      </c>
      <c r="G90" s="225" t="s">
        <v>22</v>
      </c>
      <c r="H90" s="225" t="s">
        <v>152</v>
      </c>
    </row>
    <row r="91" spans="1:8" ht="33.75" x14ac:dyDescent="0.2">
      <c r="A91" s="224" t="s">
        <v>34</v>
      </c>
      <c r="B91" s="236" t="s">
        <v>20</v>
      </c>
      <c r="C91" s="225" t="s">
        <v>65</v>
      </c>
      <c r="D91" s="225" t="s">
        <v>584</v>
      </c>
      <c r="E91" s="225" t="s">
        <v>21</v>
      </c>
      <c r="F91" s="225" t="s">
        <v>109</v>
      </c>
      <c r="G91" s="225" t="s">
        <v>22</v>
      </c>
      <c r="H91" s="225" t="s">
        <v>158</v>
      </c>
    </row>
    <row r="92" spans="1:8" ht="22.5" x14ac:dyDescent="0.2">
      <c r="A92" s="224" t="s">
        <v>35</v>
      </c>
      <c r="B92" s="236" t="s">
        <v>36</v>
      </c>
      <c r="C92" s="225" t="s">
        <v>450</v>
      </c>
      <c r="D92" s="225" t="s">
        <v>37</v>
      </c>
      <c r="E92" s="225" t="s">
        <v>21</v>
      </c>
      <c r="F92" s="225" t="s">
        <v>126</v>
      </c>
      <c r="G92" s="225" t="s">
        <v>38</v>
      </c>
      <c r="H92" s="225" t="s">
        <v>39</v>
      </c>
    </row>
    <row r="93" spans="1:8" ht="33.75" x14ac:dyDescent="0.2">
      <c r="A93" s="224" t="s">
        <v>40</v>
      </c>
      <c r="B93" s="236" t="s">
        <v>41</v>
      </c>
      <c r="C93" s="225" t="s">
        <v>450</v>
      </c>
      <c r="D93" s="225" t="s">
        <v>613</v>
      </c>
      <c r="E93" s="225" t="s">
        <v>42</v>
      </c>
      <c r="F93" s="225" t="s">
        <v>127</v>
      </c>
      <c r="G93" s="225" t="s">
        <v>135</v>
      </c>
      <c r="H93" s="225" t="s">
        <v>156</v>
      </c>
    </row>
    <row r="94" spans="1:8" ht="33.75" x14ac:dyDescent="0.2">
      <c r="A94" s="224" t="s">
        <v>241</v>
      </c>
      <c r="B94" s="236" t="s">
        <v>41</v>
      </c>
      <c r="C94" s="225" t="s">
        <v>450</v>
      </c>
      <c r="D94" s="225" t="s">
        <v>613</v>
      </c>
      <c r="E94" s="225" t="s">
        <v>42</v>
      </c>
      <c r="F94" s="225" t="s">
        <v>127</v>
      </c>
      <c r="G94" s="225" t="s">
        <v>135</v>
      </c>
      <c r="H94" s="225" t="s">
        <v>156</v>
      </c>
    </row>
    <row r="95" spans="1:8" ht="33.75" x14ac:dyDescent="0.2">
      <c r="A95" s="224" t="s">
        <v>242</v>
      </c>
      <c r="B95" s="236" t="s">
        <v>41</v>
      </c>
      <c r="C95" s="225" t="s">
        <v>2</v>
      </c>
      <c r="D95" s="225" t="s">
        <v>613</v>
      </c>
      <c r="E95" s="225" t="s">
        <v>42</v>
      </c>
      <c r="F95" s="225" t="s">
        <v>243</v>
      </c>
      <c r="G95" s="225" t="s">
        <v>135</v>
      </c>
      <c r="H95" s="225" t="s">
        <v>154</v>
      </c>
    </row>
    <row r="96" spans="1:8" ht="56.25" x14ac:dyDescent="0.2">
      <c r="A96" s="224" t="s">
        <v>244</v>
      </c>
      <c r="B96" s="236" t="s">
        <v>233</v>
      </c>
      <c r="C96" s="225" t="s">
        <v>450</v>
      </c>
      <c r="D96" s="225" t="s">
        <v>245</v>
      </c>
      <c r="E96" s="225" t="s">
        <v>246</v>
      </c>
      <c r="F96" s="225" t="s">
        <v>128</v>
      </c>
      <c r="G96" s="225" t="s">
        <v>135</v>
      </c>
      <c r="H96" s="225"/>
    </row>
    <row r="97" spans="1:8" ht="33.75" x14ac:dyDescent="0.2">
      <c r="A97" s="224" t="s">
        <v>247</v>
      </c>
      <c r="B97" s="236" t="s">
        <v>248</v>
      </c>
    </row>
    <row r="98" spans="1:8" ht="45" x14ac:dyDescent="0.2">
      <c r="A98" s="224" t="s">
        <v>249</v>
      </c>
      <c r="B98" s="236" t="s">
        <v>250</v>
      </c>
      <c r="C98" s="225" t="s">
        <v>450</v>
      </c>
      <c r="D98" s="225" t="s">
        <v>256</v>
      </c>
      <c r="E98" s="225" t="s">
        <v>117</v>
      </c>
      <c r="F98" s="225" t="s">
        <v>129</v>
      </c>
      <c r="G98" s="225" t="s">
        <v>139</v>
      </c>
      <c r="H98" s="225" t="s">
        <v>452</v>
      </c>
    </row>
    <row r="99" spans="1:8" ht="45" x14ac:dyDescent="0.2">
      <c r="A99" s="224" t="s">
        <v>257</v>
      </c>
      <c r="B99" s="236" t="s">
        <v>258</v>
      </c>
      <c r="C99" s="225" t="s">
        <v>450</v>
      </c>
      <c r="D99" s="225" t="s">
        <v>256</v>
      </c>
      <c r="E99" s="225" t="s">
        <v>117</v>
      </c>
      <c r="F99" s="225" t="s">
        <v>129</v>
      </c>
      <c r="G99" s="225" t="s">
        <v>139</v>
      </c>
      <c r="H99" s="225" t="s">
        <v>452</v>
      </c>
    </row>
    <row r="100" spans="1:8" ht="45" x14ac:dyDescent="0.2">
      <c r="A100" s="224" t="s">
        <v>259</v>
      </c>
      <c r="B100" s="236" t="s">
        <v>260</v>
      </c>
      <c r="C100" s="225" t="s">
        <v>450</v>
      </c>
      <c r="D100" s="225" t="s">
        <v>261</v>
      </c>
      <c r="E100" s="225" t="s">
        <v>117</v>
      </c>
      <c r="F100" s="225" t="s">
        <v>129</v>
      </c>
      <c r="G100" s="225" t="s">
        <v>140</v>
      </c>
      <c r="H100" s="225" t="s">
        <v>452</v>
      </c>
    </row>
    <row r="101" spans="1:8" ht="33.75" x14ac:dyDescent="0.2">
      <c r="A101" s="224" t="s">
        <v>262</v>
      </c>
      <c r="B101" s="236" t="s">
        <v>263</v>
      </c>
    </row>
    <row r="102" spans="1:8" ht="45" x14ac:dyDescent="0.2">
      <c r="A102" s="224" t="s">
        <v>264</v>
      </c>
      <c r="B102" s="236" t="s">
        <v>265</v>
      </c>
      <c r="C102" s="225" t="s">
        <v>450</v>
      </c>
      <c r="D102" s="225" t="s">
        <v>256</v>
      </c>
      <c r="E102" s="225" t="s">
        <v>117</v>
      </c>
      <c r="F102" s="225" t="s">
        <v>129</v>
      </c>
      <c r="G102" s="225" t="s">
        <v>139</v>
      </c>
      <c r="H102" s="225" t="s">
        <v>452</v>
      </c>
    </row>
    <row r="103" spans="1:8" ht="45" x14ac:dyDescent="0.2">
      <c r="A103" s="224" t="s">
        <v>266</v>
      </c>
      <c r="B103" s="236" t="s">
        <v>267</v>
      </c>
      <c r="C103" s="225" t="s">
        <v>450</v>
      </c>
      <c r="D103" s="225" t="s">
        <v>256</v>
      </c>
      <c r="E103" s="225" t="s">
        <v>117</v>
      </c>
      <c r="F103" s="225" t="s">
        <v>129</v>
      </c>
      <c r="G103" s="225" t="s">
        <v>139</v>
      </c>
      <c r="H103" s="225" t="s">
        <v>452</v>
      </c>
    </row>
    <row r="104" spans="1:8" ht="33.75" x14ac:dyDescent="0.2">
      <c r="A104" s="224" t="s">
        <v>268</v>
      </c>
      <c r="B104" s="236" t="s">
        <v>269</v>
      </c>
    </row>
    <row r="105" spans="1:8" ht="33.75" x14ac:dyDescent="0.2">
      <c r="A105" s="224" t="s">
        <v>270</v>
      </c>
      <c r="B105" s="236" t="s">
        <v>271</v>
      </c>
    </row>
    <row r="106" spans="1:8" ht="33.75" x14ac:dyDescent="0.2">
      <c r="A106" s="224" t="s">
        <v>272</v>
      </c>
      <c r="B106" s="236" t="s">
        <v>273</v>
      </c>
    </row>
    <row r="107" spans="1:8" ht="33.75" x14ac:dyDescent="0.2">
      <c r="A107" s="224" t="s">
        <v>274</v>
      </c>
      <c r="B107" s="236" t="s">
        <v>275</v>
      </c>
    </row>
    <row r="125" spans="2:8" x14ac:dyDescent="0.2">
      <c r="B125" s="236"/>
      <c r="C125" s="225"/>
      <c r="D125" s="225"/>
      <c r="E125" s="225"/>
      <c r="F125" s="225"/>
      <c r="G125" s="225"/>
      <c r="H125" s="225"/>
    </row>
    <row r="126" spans="2:8" x14ac:dyDescent="0.2">
      <c r="B126" s="236"/>
      <c r="C126" s="225"/>
      <c r="D126" s="225"/>
      <c r="E126" s="225"/>
      <c r="F126" s="225"/>
      <c r="G126" s="225"/>
      <c r="H126" s="225"/>
    </row>
    <row r="127" spans="2:8" x14ac:dyDescent="0.2">
      <c r="B127" s="236"/>
      <c r="C127" s="225"/>
      <c r="D127" s="225"/>
      <c r="E127" s="225"/>
      <c r="F127" s="225"/>
      <c r="G127" s="225"/>
      <c r="H127" s="225"/>
    </row>
    <row r="128" spans="2:8" x14ac:dyDescent="0.2">
      <c r="B128" s="236"/>
      <c r="C128" s="225"/>
      <c r="D128" s="225"/>
      <c r="E128" s="225"/>
      <c r="F128" s="225"/>
      <c r="G128" s="225"/>
      <c r="H128" s="225"/>
    </row>
  </sheetData>
  <phoneticPr fontId="8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Form1_Situation</vt:lpstr>
      <vt:lpstr>Form1_Fotoprotokoll</vt:lpstr>
      <vt:lpstr>Form2</vt:lpstr>
      <vt:lpstr>Form 2 Rück</vt:lpstr>
      <vt:lpstr>Form 3</vt:lpstr>
      <vt:lpstr>Form 4</vt:lpstr>
      <vt:lpstr>Form 5</vt:lpstr>
      <vt:lpstr>Kluppprot ob Str.</vt:lpstr>
      <vt:lpstr>Minimalprofil</vt:lpstr>
      <vt:lpstr>Naturgefahr</vt:lpstr>
    </vt:vector>
  </TitlesOfParts>
  <Company>Kantonale 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Kessler</dc:creator>
  <cp:lastModifiedBy>Schmutz Samuel, WEU-AWN-WAA</cp:lastModifiedBy>
  <cp:lastPrinted>2011-05-20T15:23:35Z</cp:lastPrinted>
  <dcterms:created xsi:type="dcterms:W3CDTF">2006-12-13T11:30:50Z</dcterms:created>
  <dcterms:modified xsi:type="dcterms:W3CDTF">2024-03-05T13:38:18Z</dcterms:modified>
</cp:coreProperties>
</file>