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<sst xmlns="http://schemas.openxmlformats.org/spreadsheetml/2006/main" count="154" uniqueCount="51">
  <si>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</si>
  <si>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</si>
  <si>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Vollkluppierung (Untere + Obere Teilfläche zusammen)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</si>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</sst>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0.56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/>
      <c r="D9" s="9"/>
      <c r="E9" s="9"/>
      <c r="F9" s="9"/>
      <c r="G9" s="9"/>
      <c r="H9" s="9"/>
      <c r="I9" s="9"/>
      <c r="J9" s="9" t="n">
        <v>3</v>
      </c>
      <c r="K9" s="9"/>
      <c r="L9" s="9" t="n">
        <v>2</v>
      </c>
      <c r="M9" s="9" t="n">
        <v>8</v>
      </c>
      <c r="N9" s="9"/>
      <c r="O9" s="9"/>
      <c r="P9" s="9" t="n">
        <v>47</v>
      </c>
      <c r="Q9" s="9" t="n">
        <v>19</v>
      </c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/>
      <c r="D10" s="10"/>
      <c r="E10" s="10"/>
      <c r="F10" s="10"/>
      <c r="G10" s="10"/>
      <c r="H10" s="10"/>
      <c r="I10" s="10"/>
      <c r="J10" s="10"/>
      <c r="K10" s="10" t="n">
        <v>1</v>
      </c>
      <c r="L10" s="10" t="n">
        <v>1</v>
      </c>
      <c r="M10" s="10" t="n">
        <v>11</v>
      </c>
      <c r="N10" s="10"/>
      <c r="O10" s="10"/>
      <c r="P10" s="10" t="n">
        <v>30</v>
      </c>
      <c r="Q10" s="10" t="n">
        <v>20</v>
      </c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 t="n">
        <v>1</v>
      </c>
      <c r="M11" s="10" t="n">
        <v>10</v>
      </c>
      <c r="N11" s="10"/>
      <c r="O11" s="10"/>
      <c r="P11" s="10" t="n">
        <v>16</v>
      </c>
      <c r="Q11" s="10" t="n">
        <v>10</v>
      </c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 t="n">
        <v>4</v>
      </c>
      <c r="N12" s="10"/>
      <c r="O12" s="10"/>
      <c r="P12" s="10" t="n">
        <v>9</v>
      </c>
      <c r="Q12" s="10" t="n">
        <v>6</v>
      </c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 t="n">
        <v>1</v>
      </c>
      <c r="N13" s="10"/>
      <c r="O13" s="10"/>
      <c r="P13" s="10" t="n">
        <v>7</v>
      </c>
      <c r="Q13" s="10" t="n">
        <v>5</v>
      </c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 t="n">
        <v>1</v>
      </c>
      <c r="M14" s="10" t="n">
        <v>3</v>
      </c>
      <c r="N14" s="10"/>
      <c r="O14" s="10"/>
      <c r="P14" s="10" t="n">
        <v>2</v>
      </c>
      <c r="Q14" s="10" t="n">
        <v>1</v>
      </c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 t="n">
        <v>2</v>
      </c>
      <c r="N15" s="10"/>
      <c r="O15" s="10"/>
      <c r="P15" s="10" t="n">
        <v>2</v>
      </c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0</v>
      </c>
      <c r="D54" s="1" t="n">
        <f aca="false">SUM(D9:D51)</f>
        <v>0</v>
      </c>
      <c r="E54" s="1" t="n">
        <f aca="false">SUM(E9:E51)</f>
        <v>0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3</v>
      </c>
      <c r="K54" s="1" t="n">
        <f aca="false">SUM(K9:K51)</f>
        <v>1</v>
      </c>
      <c r="L54" s="1" t="n">
        <f aca="false">SUM(L9:L51)</f>
        <v>5</v>
      </c>
      <c r="M54" s="1" t="n">
        <f aca="false">SUM(M9:M51)</f>
        <v>39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113</v>
      </c>
      <c r="Q54" s="1" t="n">
        <f aca="false">SUM(Q9:Q51)</f>
        <v>61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222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0</v>
      </c>
      <c r="D55" s="16" t="n">
        <f aca="false">ROUND(D54/$B$6, 1)</f>
        <v>0</v>
      </c>
      <c r="E55" s="16" t="n">
        <f aca="false">ROUND(E54/$B$6, 1)</f>
        <v>0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5.4</v>
      </c>
      <c r="K55" s="16" t="n">
        <f aca="false">ROUND(K54/$B$6, 1)</f>
        <v>1.8</v>
      </c>
      <c r="L55" s="16" t="n">
        <f aca="false">ROUND(L54/$B$6, 1)</f>
        <v>8.9</v>
      </c>
      <c r="M55" s="16" t="n">
        <f aca="false">ROUND(M54/$B$6, 1)</f>
        <v>69.6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201.8</v>
      </c>
      <c r="Q55" s="16" t="n">
        <f aca="false">ROUND(Q54/$B$6, 1)</f>
        <v>108.9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396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0</v>
      </c>
      <c r="D56" s="18" t="n">
        <f aca="false">ROUND('Berechnungen Grundflaeche'!D53, 2)</f>
        <v>0</v>
      </c>
      <c r="E56" s="18" t="n">
        <f aca="false">ROUND('Berechnungen Grundflaeche'!E53, 2)</f>
        <v>0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0.08</v>
      </c>
      <c r="K56" s="18" t="n">
        <f aca="false">ROUND('Berechnungen Grundflaeche'!K53, 2)</f>
        <v>0.04</v>
      </c>
      <c r="L56" s="18" t="n">
        <f aca="false">ROUND('Berechnungen Grundflaeche'!L53, 2)</f>
        <v>0.26</v>
      </c>
      <c r="M56" s="18" t="n">
        <f aca="false">ROUND('Berechnungen Grundflaeche'!M53, 2)</f>
        <v>2.14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4.96</v>
      </c>
      <c r="Q56" s="18" t="n">
        <f aca="false">ROUND('Berechnungen Grundflaeche'!Q53, 2)</f>
        <v>2.77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10.2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0</v>
      </c>
      <c r="D57" s="18" t="n">
        <f aca="false">ROUND('Berechnungen Grundflaeche'!D54, 2)</f>
        <v>0</v>
      </c>
      <c r="E57" s="18" t="n">
        <f aca="false">ROUND('Berechnungen Grundflaeche'!E54, 2)</f>
        <v>0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0.14</v>
      </c>
      <c r="K57" s="18" t="n">
        <f aca="false">ROUND('Berechnungen Grundflaeche'!K54, 2)</f>
        <v>0.07</v>
      </c>
      <c r="L57" s="18" t="n">
        <f aca="false">ROUND('Berechnungen Grundflaeche'!L54, 2)</f>
        <v>0.46</v>
      </c>
      <c r="M57" s="18" t="n">
        <f aca="false">ROUND('Berechnungen Grundflaeche'!M54, 2)</f>
        <v>3.83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8.86</v>
      </c>
      <c r="Q57" s="18" t="n">
        <f aca="false">ROUND('Berechnungen Grundflaeche'!Q54, 2)</f>
        <v>4.94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18.3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0</v>
      </c>
      <c r="D58" s="20" t="n">
        <f aca="false">ROUND(100 * 'Berechnungen Grundflaeche'!D55,0)</f>
        <v>0</v>
      </c>
      <c r="E58" s="20" t="n">
        <f aca="false">ROUND(100 * 'Berechnungen Grundflaeche'!E55,0)</f>
        <v>0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1</v>
      </c>
      <c r="K58" s="20" t="n">
        <f aca="false">ROUND(100 * 'Berechnungen Grundflaeche'!K55,0)</f>
        <v>0</v>
      </c>
      <c r="L58" s="20" t="n">
        <f aca="false">ROUND(100 * 'Berechnungen Grundflaeche'!L55,0)</f>
        <v>2</v>
      </c>
      <c r="M58" s="20" t="n">
        <f aca="false">ROUND(100 * 'Berechnungen Grundflaeche'!M55,0)</f>
        <v>21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48</v>
      </c>
      <c r="Q58" s="20" t="n">
        <f aca="false">ROUND(100 * 'Berechnungen Grundflaeche'!Q55,0)</f>
        <v>27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0.56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0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5.35714285714286</v>
      </c>
      <c r="K9" s="9" t="n">
        <f aca="false">Kluppierungsprotokoll!K9/$B$6</f>
        <v>0</v>
      </c>
      <c r="L9" s="9" t="n">
        <f aca="false">Kluppierungsprotokoll!L9/$B$6</f>
        <v>3.57142857142857</v>
      </c>
      <c r="M9" s="9" t="n">
        <f aca="false">Kluppierungsprotokoll!M9/$B$6</f>
        <v>14.2857142857143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83.9285714285714</v>
      </c>
      <c r="Q9" s="9" t="n">
        <f aca="false">Kluppierungsprotokoll!Q9/$B$6</f>
        <v>33.9285714285714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0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1.78571428571429</v>
      </c>
      <c r="L10" s="10" t="n">
        <f aca="false">Kluppierungsprotokoll!L10/$B$6</f>
        <v>1.78571428571429</v>
      </c>
      <c r="M10" s="10" t="n">
        <f aca="false">Kluppierungsprotokoll!M10/$B$6</f>
        <v>19.6428571428571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53.5714285714286</v>
      </c>
      <c r="Q10" s="10" t="n">
        <f aca="false">Kluppierungsprotokoll!Q10/$B$6</f>
        <v>35.7142857142857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0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1.78571428571429</v>
      </c>
      <c r="M11" s="10" t="n">
        <f aca="false">Kluppierungsprotokoll!M11/$B$6</f>
        <v>17.8571428571429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28.5714285714286</v>
      </c>
      <c r="Q11" s="10" t="n">
        <f aca="false">Kluppierungsprotokoll!Q11/$B$6</f>
        <v>17.8571428571429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0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7.14285714285714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16.0714285714286</v>
      </c>
      <c r="Q12" s="10" t="n">
        <f aca="false">Kluppierungsprotokoll!Q12/$B$6</f>
        <v>10.7142857142857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0</v>
      </c>
      <c r="D13" s="10" t="n">
        <f aca="false">Kluppierungsprotokoll!D13/$B$6</f>
        <v>0</v>
      </c>
      <c r="E13" s="10" t="n">
        <f aca="false">Kluppierungsprotokoll!E13/$B$6</f>
        <v>0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1.78571428571429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12.5</v>
      </c>
      <c r="Q13" s="10" t="n">
        <f aca="false">Kluppierungsprotokoll!Q13/$B$6</f>
        <v>8.92857142857143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0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1.78571428571429</v>
      </c>
      <c r="M14" s="10" t="n">
        <f aca="false">Kluppierungsprotokoll!M14/$B$6</f>
        <v>5.35714285714286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3.57142857142857</v>
      </c>
      <c r="Q14" s="10" t="n">
        <f aca="false">Kluppierungsprotokoll!Q14/$B$6</f>
        <v>1.78571428571429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3.57142857142857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3.57142857142857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0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0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0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0.56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0.076340701482232</v>
      </c>
      <c r="K9" s="9" t="n">
        <f aca="false">Kluppierungsprotokoll!K9*($A9/200)^2*PI()</f>
        <v>0</v>
      </c>
      <c r="L9" s="9" t="n">
        <f aca="false">Kluppierungsprotokoll!L9*($A9/200)^2*PI()</f>
        <v>0.0508938009881546</v>
      </c>
      <c r="M9" s="9" t="n">
        <f aca="false">Kluppierungsprotokoll!M9*($A9/200)^2*PI()</f>
        <v>0.203575203952619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1.19600432322163</v>
      </c>
      <c r="Q9" s="9" t="n">
        <f aca="false">Kluppierungsprotokoll!Q9*($A9/200)^2*PI()</f>
        <v>0.483491109387469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0.0380132711084365</v>
      </c>
      <c r="L10" s="10" t="n">
        <f aca="false">Kluppierungsprotokoll!L10*($A10/200)^2*PI()</f>
        <v>0.0380132711084365</v>
      </c>
      <c r="M10" s="10" t="n">
        <f aca="false">Kluppierungsprotokoll!M10*($A10/200)^2*PI()</f>
        <v>0.418145982192801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1.14039813325309</v>
      </c>
      <c r="Q10" s="10" t="n">
        <f aca="false">Kluppierungsprotokoll!Q10*($A10/200)^2*PI()</f>
        <v>0.76026542216873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0.0530929158456675</v>
      </c>
      <c r="M11" s="10" t="n">
        <f aca="false">Kluppierungsprotokoll!M11*($A11/200)^2*PI()</f>
        <v>0.530929158456675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0.84948665353068</v>
      </c>
      <c r="Q11" s="10" t="n">
        <f aca="false">Kluppierungsprotokoll!Q11*($A11/200)^2*PI()</f>
        <v>0.530929158456675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0.282743338823081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0.636172512351933</v>
      </c>
      <c r="Q12" s="10" t="n">
        <f aca="false">Kluppierungsprotokoll!Q12*($A12/200)^2*PI()</f>
        <v>0.424115008234622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</v>
      </c>
      <c r="D13" s="10" t="n">
        <f aca="false">Kluppierungsprotokoll!D13*($A13/200)^2*PI()</f>
        <v>0</v>
      </c>
      <c r="E13" s="10" t="n">
        <f aca="false">Kluppierungsprotokoll!E13*($A13/200)^2*PI()</f>
        <v>0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0.090792027688745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0.635544193821215</v>
      </c>
      <c r="Q13" s="10" t="n">
        <f aca="false">Kluppierungsprotokoll!Q13*($A13/200)^2*PI()</f>
        <v>0.453960138443725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0.113411494794592</v>
      </c>
      <c r="M14" s="10" t="n">
        <f aca="false">Kluppierungsprotokoll!M14*($A14/200)^2*PI()</f>
        <v>0.340234484383775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0.226822989589183</v>
      </c>
      <c r="Q14" s="10" t="n">
        <f aca="false">Kluppierungsprotokoll!Q14*($A14/200)^2*PI()</f>
        <v>0.113411494794592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0.27708847204662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0.27708847204662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0.076340701482232</v>
      </c>
      <c r="K53" s="0" t="n">
        <f aca="false">SUM(K9:K51)</f>
        <v>0.0380132711084365</v>
      </c>
      <c r="L53" s="0" t="n">
        <f aca="false">SUM(L9:L51)</f>
        <v>0.25541148273685</v>
      </c>
      <c r="M53" s="0" t="n">
        <f aca="false">SUM(M9:M51)</f>
        <v>2.14350866754432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4.96151727781436</v>
      </c>
      <c r="Q53" s="0" t="n">
        <f aca="false">SUM(Q9:Q51)</f>
        <v>2.76617233148581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10.240963732172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0.136322681218271</v>
      </c>
      <c r="K54" s="0" t="n">
        <f aca="false">K53/$B$6</f>
        <v>0.0678808412650652</v>
      </c>
      <c r="L54" s="0" t="n">
        <f aca="false">L53/$B$6</f>
        <v>0.456091933458661</v>
      </c>
      <c r="M54" s="0" t="n">
        <f aca="false">M53/$B$6</f>
        <v>3.82769404918628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8.85985228181136</v>
      </c>
      <c r="Q54" s="0" t="n">
        <f aca="false">Q53/$B$6</f>
        <v>4.93959344908181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18.2874352360214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</v>
      </c>
      <c r="D55" s="0" t="n">
        <f aca="false">D54/$T54</f>
        <v>0</v>
      </c>
      <c r="E55" s="0" t="n">
        <f aca="false">E54/$T54</f>
        <v>0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0.00745444505797902</v>
      </c>
      <c r="K55" s="0" t="n">
        <f aca="false">K54/$T54</f>
        <v>0.00371188416467268</v>
      </c>
      <c r="L55" s="0" t="n">
        <f aca="false">L54/$T54</f>
        <v>0.0249401803791644</v>
      </c>
      <c r="M55" s="0" t="n">
        <f aca="false">M54/$T54</f>
        <v>0.209307319467452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0.484477575311369</v>
      </c>
      <c r="Q55" s="0" t="n">
        <f aca="false">Q54/$T54</f>
        <v>0.270108595619363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0.56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2026-05-12T13:21:57Z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