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<sst xmlns="http://schemas.openxmlformats.org/spreadsheetml/2006/main" count="154" uniqueCount="51">
  <si>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</si>
  <si>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</si>
  <si>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Ambanida – Zillis (vor Schlagausführung)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</si>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</sst>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true" outlineLevel="0" collapsed="false">
      <c r="A3" s="3" t="s">
        <v>1</v>
      </c>
      <c r="B3" s="4" t="s">
        <v>2</v>
      </c>
    </row>
    <row r="4" customFormat="false" ht="15.75" hidden="false" customHeight="true" outlineLevel="0" collapsed="false">
      <c r="A4" s="3" t="s">
        <v>3</v>
      </c>
      <c r="B4" s="5" t="n">
        <v>42523</v>
      </c>
    </row>
    <row r="5" customFormat="false" ht="15.75" hidden="false" customHeight="true" outlineLevel="0" collapsed="false">
      <c r="A5" s="3" t="s">
        <v>4</v>
      </c>
      <c r="B5" s="4"/>
    </row>
    <row r="6" customFormat="false" ht="15.75" hidden="false" customHeight="true" outlineLevel="0" collapsed="false">
      <c r="A6" s="3" t="s">
        <v>5</v>
      </c>
      <c r="B6" s="6" t="n">
        <v>1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true" outlineLevel="0" collapsed="false">
      <c r="A9" s="9" t="n">
        <v>18</v>
      </c>
      <c r="B9" s="9"/>
      <c r="C9" s="9" t="n">
        <v>74</v>
      </c>
      <c r="D9" s="9"/>
      <c r="E9" s="9" t="n">
        <v>1</v>
      </c>
      <c r="F9" s="9" t="n">
        <v>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 t="n">
        <v>1</v>
      </c>
    </row>
    <row r="10" customFormat="false" ht="15.75" hidden="false" customHeight="true" outlineLevel="0" collapsed="false">
      <c r="A10" s="10" t="n">
        <v>22</v>
      </c>
      <c r="B10" s="10"/>
      <c r="C10" s="10" t="n">
        <v>83</v>
      </c>
      <c r="D10" s="10" t="n">
        <v>1</v>
      </c>
      <c r="E10" s="10" t="n">
        <v>1</v>
      </c>
      <c r="F10" s="10" t="n">
        <v>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true" outlineLevel="0" collapsed="false">
      <c r="A11" s="10" t="n">
        <v>26</v>
      </c>
      <c r="B11" s="10"/>
      <c r="C11" s="10" t="n">
        <v>78</v>
      </c>
      <c r="D11" s="10" t="n">
        <v>1</v>
      </c>
      <c r="E11" s="10" t="n">
        <v>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true" outlineLevel="0" collapsed="false">
      <c r="A12" s="10" t="n">
        <v>30</v>
      </c>
      <c r="B12" s="10"/>
      <c r="C12" s="10" t="n">
        <v>64</v>
      </c>
      <c r="D12" s="10" t="n">
        <v>2</v>
      </c>
      <c r="E12" s="10" t="n">
        <v>1</v>
      </c>
      <c r="F12" s="10" t="n">
        <v>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true" outlineLevel="0" collapsed="false">
      <c r="A13" s="10" t="n">
        <v>34</v>
      </c>
      <c r="B13" s="10"/>
      <c r="C13" s="10" t="n">
        <v>46</v>
      </c>
      <c r="D13" s="10" t="n">
        <v>1</v>
      </c>
      <c r="E13" s="10" t="n">
        <v>1</v>
      </c>
      <c r="F13" s="10" t="n">
        <v>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true" outlineLevel="0" collapsed="false">
      <c r="A14" s="10" t="n">
        <v>38</v>
      </c>
      <c r="B14" s="10"/>
      <c r="C14" s="10" t="n">
        <v>37</v>
      </c>
      <c r="D14" s="10" t="n">
        <v>4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true" outlineLevel="0" collapsed="false">
      <c r="A15" s="10" t="n">
        <v>42</v>
      </c>
      <c r="B15" s="10"/>
      <c r="C15" s="10" t="n">
        <v>27</v>
      </c>
      <c r="D15" s="10" t="n">
        <v>1</v>
      </c>
      <c r="E15" s="10" t="n">
        <v>1</v>
      </c>
      <c r="F15" s="10" t="n">
        <v>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true" outlineLevel="0" collapsed="false">
      <c r="A16" s="10" t="n">
        <v>46</v>
      </c>
      <c r="B16" s="10"/>
      <c r="C16" s="10" t="n">
        <v>22</v>
      </c>
      <c r="D16" s="10" t="n">
        <v>5</v>
      </c>
      <c r="E16" s="10" t="n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true" outlineLevel="0" collapsed="false">
      <c r="A17" s="10" t="n">
        <v>50</v>
      </c>
      <c r="B17" s="10"/>
      <c r="C17" s="10" t="n">
        <v>8</v>
      </c>
      <c r="D17" s="10" t="n">
        <v>4</v>
      </c>
      <c r="E17" s="10" t="n">
        <v>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true" outlineLevel="0" collapsed="false">
      <c r="A18" s="10" t="n">
        <v>54</v>
      </c>
      <c r="B18" s="10"/>
      <c r="C18" s="10" t="n">
        <v>9</v>
      </c>
      <c r="D18" s="10" t="n">
        <v>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true" outlineLevel="0" collapsed="false">
      <c r="A19" s="10" t="n">
        <v>58</v>
      </c>
      <c r="B19" s="10"/>
      <c r="C19" s="10" t="n">
        <v>2</v>
      </c>
      <c r="D19" s="10" t="n">
        <v>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true" outlineLevel="0" collapsed="false">
      <c r="A20" s="10" t="n">
        <v>62</v>
      </c>
      <c r="B20" s="10"/>
      <c r="C20" s="10" t="n">
        <v>1</v>
      </c>
      <c r="D20" s="10"/>
      <c r="E20" s="10" t="n">
        <v>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true" outlineLevel="0" collapsed="false">
      <c r="A21" s="10" t="n">
        <v>66</v>
      </c>
      <c r="B21" s="10"/>
      <c r="C21" s="10" t="n">
        <v>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true" outlineLevel="0" collapsed="false">
      <c r="A22" s="10" t="n">
        <v>70</v>
      </c>
      <c r="B22" s="10"/>
      <c r="C22" s="10" t="n">
        <v>1</v>
      </c>
      <c r="D22" s="10"/>
      <c r="E22" s="10" t="n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true" outlineLevel="0" collapsed="false">
      <c r="A23" s="10" t="n">
        <v>74</v>
      </c>
      <c r="B23" s="10"/>
      <c r="C23" s="10"/>
      <c r="D23" s="10"/>
      <c r="E23" s="10" t="n">
        <v>1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true" outlineLevel="0" collapsed="false">
      <c r="A24" s="10" t="n">
        <v>78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true" outlineLevel="0" collapsed="false">
      <c r="A25" s="10" t="n">
        <v>82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tru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tru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tru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tru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tru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tru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tru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tru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tru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tru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tru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tru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tru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tru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tru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tru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tru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tru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tru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tru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tru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tru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tru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tru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tru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tru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tru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true" outlineLevel="0" collapsed="false">
      <c r="A54" s="3" t="s">
        <v>28</v>
      </c>
      <c r="B54" s="3" t="s">
        <v>29</v>
      </c>
      <c r="C54" s="1" t="n">
        <f aca="false">SUM(C9:C51)</f>
        <v>453</v>
      </c>
      <c r="D54" s="1" t="n">
        <f aca="false">SUM(D9:D51)</f>
        <v>23</v>
      </c>
      <c r="E54" s="1" t="n">
        <f aca="false">SUM(E9:E51)</f>
        <v>18</v>
      </c>
      <c r="F54" s="1" t="n">
        <f aca="false">SUM(F9:F51)</f>
        <v>5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1</v>
      </c>
      <c r="T54" s="3" t="n">
        <f aca="false">SUM(C54:S54)</f>
        <v>500</v>
      </c>
      <c r="U54" s="3" t="s">
        <v>30</v>
      </c>
    </row>
    <row r="55" customFormat="false" ht="15.75" hidden="false" customHeight="true" outlineLevel="0" collapsed="false">
      <c r="A55" s="15"/>
      <c r="B55" s="15" t="s">
        <v>31</v>
      </c>
      <c r="C55" s="16" t="n">
        <f aca="false">ROUND(C54/$B$6, 1)</f>
        <v>453</v>
      </c>
      <c r="D55" s="16" t="n">
        <f aca="false">ROUND(D54/$B$6, 1)</f>
        <v>23</v>
      </c>
      <c r="E55" s="16" t="n">
        <f aca="false">ROUND(E54/$B$6, 1)</f>
        <v>18</v>
      </c>
      <c r="F55" s="16" t="n">
        <f aca="false">ROUND(F54/$B$6, 1)</f>
        <v>5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1</v>
      </c>
      <c r="T55" s="17" t="n">
        <f aca="false">ROUND(SUM(C55:S55),0)</f>
        <v>500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34.66</v>
      </c>
      <c r="D56" s="18" t="n">
        <f aca="false">ROUND('Berechnungen Grundflaeche'!D53, 2)</f>
        <v>3.52</v>
      </c>
      <c r="E56" s="18" t="n">
        <f aca="false">ROUND('Berechnungen Grundflaeche'!E53, 2)</f>
        <v>3.56</v>
      </c>
      <c r="F56" s="18" t="n">
        <f aca="false">ROUND('Berechnungen Grundflaeche'!F53, 2)</f>
        <v>0.36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0.03</v>
      </c>
      <c r="T56" s="19" t="n">
        <f aca="false">ROUND('Berechnungen Grundflaeche'!T53,1)</f>
        <v>42.1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34.66</v>
      </c>
      <c r="D57" s="18" t="n">
        <f aca="false">ROUND('Berechnungen Grundflaeche'!D54, 2)</f>
        <v>3.52</v>
      </c>
      <c r="E57" s="18" t="n">
        <f aca="false">ROUND('Berechnungen Grundflaeche'!E54, 2)</f>
        <v>3.56</v>
      </c>
      <c r="F57" s="18" t="n">
        <f aca="false">ROUND('Berechnungen Grundflaeche'!F54, 2)</f>
        <v>0.36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0.03</v>
      </c>
      <c r="T57" s="19" t="n">
        <f aca="false">ROUND('Berechnungen Grundflaeche'!T54, 1)</f>
        <v>42.1</v>
      </c>
      <c r="U57" s="3" t="s">
        <v>35</v>
      </c>
    </row>
    <row r="58" customFormat="false" ht="15.75" hidden="false" customHeight="true" outlineLevel="0" collapsed="false">
      <c r="A58" s="15"/>
      <c r="B58" s="15" t="s">
        <v>36</v>
      </c>
      <c r="C58" s="20" t="n">
        <f aca="false">ROUND(100 * 'Berechnungen Grundflaeche'!C55,0)</f>
        <v>82</v>
      </c>
      <c r="D58" s="20" t="n">
        <f aca="false">ROUND(100 * 'Berechnungen Grundflaeche'!D55,0)</f>
        <v>8</v>
      </c>
      <c r="E58" s="20" t="n">
        <f aca="false">ROUND(100 * 'Berechnungen Grundflaeche'!E55,0)</f>
        <v>8</v>
      </c>
      <c r="F58" s="20" t="n">
        <f aca="false">ROUND(100 * 'Berechnungen Grundflaeche'!F55,0)</f>
        <v>1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tru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tru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tru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24" width="17.83"/>
    <col collapsed="false" customWidth="true" hidden="false" outlineLevel="0" max="2" min="2" style="24" width="12"/>
  </cols>
  <sheetData>
    <row r="1" customFormat="false" ht="21" hidden="false" customHeight="true" outlineLevel="0" collapsed="false">
      <c r="A1" s="25" t="s">
        <v>42</v>
      </c>
    </row>
    <row r="2" customFormat="false" ht="15.75" hidden="false" customHeight="true" outlineLevel="0" collapsed="false">
      <c r="A2" s="26" t="s">
        <v>43</v>
      </c>
    </row>
    <row r="3" customFormat="false" ht="15.75" hidden="false" customHeight="true" outlineLevel="0" collapsed="false">
      <c r="A3" s="27" t="s">
        <v>1</v>
      </c>
    </row>
    <row r="4" customFormat="false" ht="15.75" hidden="false" customHeight="true" outlineLevel="0" collapsed="false">
      <c r="A4" s="27" t="s">
        <v>3</v>
      </c>
    </row>
    <row r="5" customFormat="false" ht="15.75" hidden="false" customHeight="true" outlineLevel="0" collapsed="false">
      <c r="A5" s="27" t="s">
        <v>4</v>
      </c>
    </row>
    <row r="6" customFormat="false" ht="15.75" hidden="false" customHeight="true" outlineLevel="0" collapsed="false">
      <c r="A6" s="27" t="s">
        <v>5</v>
      </c>
      <c r="B6" s="24" t="n">
        <f aca="false">Kluppierungsprotokoll!B6</f>
        <v>1</v>
      </c>
      <c r="C6" s="27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tru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74</v>
      </c>
      <c r="D9" s="9" t="n">
        <f aca="false">Kluppierungsprotokoll!D9/$B$6</f>
        <v>0</v>
      </c>
      <c r="E9" s="9" t="n">
        <f aca="false">Kluppierungsprotokoll!E9/$B$6</f>
        <v>1</v>
      </c>
      <c r="F9" s="9" t="n">
        <f aca="false">Kluppierungsprotokoll!F9/$B$6</f>
        <v>1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1</v>
      </c>
    </row>
    <row r="10" customFormat="false" ht="15.75" hidden="false" customHeight="tru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83</v>
      </c>
      <c r="D10" s="10" t="n">
        <f aca="false">Kluppierungsprotokoll!D10/$B$6</f>
        <v>1</v>
      </c>
      <c r="E10" s="10" t="n">
        <f aca="false">Kluppierungsprotokoll!E10/$B$6</f>
        <v>1</v>
      </c>
      <c r="F10" s="10" t="n">
        <f aca="false">Kluppierungsprotokoll!F10/$B$6</f>
        <v>1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tru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78</v>
      </c>
      <c r="D11" s="10" t="n">
        <f aca="false">Kluppierungsprotokoll!D11/$B$6</f>
        <v>1</v>
      </c>
      <c r="E11" s="10" t="n">
        <f aca="false">Kluppierungsprotokoll!E11/$B$6</f>
        <v>1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tru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64</v>
      </c>
      <c r="D12" s="10" t="n">
        <f aca="false">Kluppierungsprotokoll!D12/$B$6</f>
        <v>2</v>
      </c>
      <c r="E12" s="10" t="n">
        <f aca="false">Kluppierungsprotokoll!E12/$B$6</f>
        <v>1</v>
      </c>
      <c r="F12" s="10" t="n">
        <f aca="false">Kluppierungsprotokoll!F12/$B$6</f>
        <v>1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tru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46</v>
      </c>
      <c r="D13" s="10" t="n">
        <f aca="false">Kluppierungsprotokoll!D13/$B$6</f>
        <v>1</v>
      </c>
      <c r="E13" s="10" t="n">
        <f aca="false">Kluppierungsprotokoll!E13/$B$6</f>
        <v>1</v>
      </c>
      <c r="F13" s="10" t="n">
        <f aca="false">Kluppierungsprotokoll!F13/$B$6</f>
        <v>1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tru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37</v>
      </c>
      <c r="D14" s="10" t="n">
        <f aca="false">Kluppierungsprotokoll!D14/$B$6</f>
        <v>4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tru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27</v>
      </c>
      <c r="D15" s="10" t="n">
        <f aca="false">Kluppierungsprotokoll!D15/$B$6</f>
        <v>1</v>
      </c>
      <c r="E15" s="10" t="n">
        <f aca="false">Kluppierungsprotokoll!E15/$B$6</f>
        <v>1</v>
      </c>
      <c r="F15" s="10" t="n">
        <f aca="false">Kluppierungsprotokoll!F15/$B$6</f>
        <v>1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tru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22</v>
      </c>
      <c r="D16" s="10" t="n">
        <f aca="false">Kluppierungsprotokoll!D16/$B$6</f>
        <v>5</v>
      </c>
      <c r="E16" s="10" t="n">
        <f aca="false">Kluppierungsprotokoll!E16/$B$6</f>
        <v>2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tru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8</v>
      </c>
      <c r="D17" s="10" t="n">
        <f aca="false">Kluppierungsprotokoll!D17/$B$6</f>
        <v>4</v>
      </c>
      <c r="E17" s="10" t="n">
        <f aca="false">Kluppierungsprotokoll!E17/$B$6</f>
        <v>4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tru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9</v>
      </c>
      <c r="D18" s="10" t="n">
        <f aca="false">Kluppierungsprotokoll!D18/$B$6</f>
        <v>2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tru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2</v>
      </c>
      <c r="D19" s="10" t="n">
        <f aca="false">Kluppierungsprotokoll!D19/$B$6</f>
        <v>2</v>
      </c>
      <c r="E19" s="10" t="n">
        <f aca="false">Kluppierungsprotokoll!E19/$B$6</f>
        <v>0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tru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1</v>
      </c>
      <c r="D20" s="10" t="n">
        <f aca="false">Kluppierungsprotokoll!D20/$B$6</f>
        <v>0</v>
      </c>
      <c r="E20" s="10" t="n">
        <f aca="false">Kluppierungsprotokoll!E20/$B$6</f>
        <v>4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tru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1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tru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1</v>
      </c>
      <c r="D22" s="10" t="n">
        <f aca="false">Kluppierungsprotokoll!D22/$B$6</f>
        <v>0</v>
      </c>
      <c r="E22" s="10" t="n">
        <f aca="false">Kluppierungsprotokoll!E22/$B$6</f>
        <v>1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tru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1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tru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tru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tru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tru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tru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tru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tru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tru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tru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tru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tru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tru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tru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tru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tru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tru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tru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tru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tru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tru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tru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tru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tru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tru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tru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tru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tru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tru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24" width="17.83"/>
    <col collapsed="false" customWidth="true" hidden="false" outlineLevel="0" max="2" min="2" style="24" width="12"/>
  </cols>
  <sheetData>
    <row r="1" customFormat="false" ht="21" hidden="false" customHeight="true" outlineLevel="0" collapsed="false">
      <c r="A1" s="25" t="s">
        <v>44</v>
      </c>
    </row>
    <row r="2" customFormat="false" ht="15.75" hidden="false" customHeight="true" outlineLevel="0" collapsed="false">
      <c r="A2" s="26" t="s">
        <v>45</v>
      </c>
    </row>
    <row r="3" customFormat="false" ht="15.75" hidden="false" customHeight="true" outlineLevel="0" collapsed="false">
      <c r="A3" s="27" t="s">
        <v>1</v>
      </c>
    </row>
    <row r="4" customFormat="false" ht="15.75" hidden="false" customHeight="true" outlineLevel="0" collapsed="false">
      <c r="A4" s="27" t="s">
        <v>3</v>
      </c>
    </row>
    <row r="5" customFormat="false" ht="15.75" hidden="false" customHeight="true" outlineLevel="0" collapsed="false">
      <c r="A5" s="27" t="s">
        <v>4</v>
      </c>
    </row>
    <row r="6" customFormat="false" ht="15.75" hidden="false" customHeight="true" outlineLevel="0" collapsed="false">
      <c r="A6" s="27" t="s">
        <v>5</v>
      </c>
      <c r="B6" s="24" t="n">
        <f aca="false">Kluppierungsprotokoll!B6</f>
        <v>1</v>
      </c>
      <c r="C6" s="27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tru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1.88307063656172</v>
      </c>
      <c r="D9" s="9" t="n">
        <f aca="false">Kluppierungsprotokoll!D9*($A9/200)^2*PI()</f>
        <v>0</v>
      </c>
      <c r="E9" s="9" t="n">
        <f aca="false">Kluppierungsprotokoll!E9*($A9/200)^2*PI()</f>
        <v>0.0254469004940773</v>
      </c>
      <c r="F9" s="9" t="n">
        <f aca="false">Kluppierungsprotokoll!F9*($A9/200)^2*PI()</f>
        <v>0.0254469004940773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0.0254469004940773</v>
      </c>
    </row>
    <row r="10" customFormat="false" ht="15.75" hidden="false" customHeight="tru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3.15510150200023</v>
      </c>
      <c r="D10" s="10" t="n">
        <f aca="false">Kluppierungsprotokoll!D10*($A10/200)^2*PI()</f>
        <v>0.0380132711084365</v>
      </c>
      <c r="E10" s="10" t="n">
        <f aca="false">Kluppierungsprotokoll!E10*($A10/200)^2*PI()</f>
        <v>0.0380132711084365</v>
      </c>
      <c r="F10" s="10" t="n">
        <f aca="false">Kluppierungsprotokoll!F10*($A10/200)^2*PI()</f>
        <v>0.0380132711084365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tru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4.14124743596207</v>
      </c>
      <c r="D11" s="10" t="n">
        <f aca="false">Kluppierungsprotokoll!D11*($A11/200)^2*PI()</f>
        <v>0.0530929158456675</v>
      </c>
      <c r="E11" s="10" t="n">
        <f aca="false">Kluppierungsprotokoll!E11*($A11/200)^2*PI()</f>
        <v>0.0530929158456675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tru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4.5238934211693</v>
      </c>
      <c r="D12" s="10" t="n">
        <f aca="false">Kluppierungsprotokoll!D12*($A12/200)^2*PI()</f>
        <v>0.141371669411541</v>
      </c>
      <c r="E12" s="10" t="n">
        <f aca="false">Kluppierungsprotokoll!E12*($A12/200)^2*PI()</f>
        <v>0.0706858347057704</v>
      </c>
      <c r="F12" s="10" t="n">
        <f aca="false">Kluppierungsprotokoll!F12*($A12/200)^2*PI()</f>
        <v>0.0706858347057704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tru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4.17643327368227</v>
      </c>
      <c r="D13" s="10" t="n">
        <f aca="false">Kluppierungsprotokoll!D13*($A13/200)^2*PI()</f>
        <v>0.090792027688745</v>
      </c>
      <c r="E13" s="10" t="n">
        <f aca="false">Kluppierungsprotokoll!E13*($A13/200)^2*PI()</f>
        <v>0.090792027688745</v>
      </c>
      <c r="F13" s="10" t="n">
        <f aca="false">Kluppierungsprotokoll!F13*($A13/200)^2*PI()</f>
        <v>0.090792027688745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tru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4.19622530739989</v>
      </c>
      <c r="D14" s="10" t="n">
        <f aca="false">Kluppierungsprotokoll!D14*($A14/200)^2*PI()</f>
        <v>0.453645979178366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tru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3.74069437262937</v>
      </c>
      <c r="D15" s="10" t="n">
        <f aca="false">Kluppierungsprotokoll!D15*($A15/200)^2*PI()</f>
        <v>0.13854423602331</v>
      </c>
      <c r="E15" s="10" t="n">
        <f aca="false">Kluppierungsprotokoll!E15*($A15/200)^2*PI()</f>
        <v>0.13854423602331</v>
      </c>
      <c r="F15" s="10" t="n">
        <f aca="false">Kluppierungsprotokoll!F15*($A15/200)^2*PI()</f>
        <v>0.13854423602331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tru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3.6561855302478</v>
      </c>
      <c r="D16" s="10" t="n">
        <f aca="false">Kluppierungsprotokoll!D16*($A16/200)^2*PI()</f>
        <v>0.8309512568745</v>
      </c>
      <c r="E16" s="10" t="n">
        <f aca="false">Kluppierungsprotokoll!E16*($A16/200)^2*PI()</f>
        <v>0.3323805027498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tru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1.5707963267949</v>
      </c>
      <c r="D17" s="10" t="n">
        <f aca="false">Kluppierungsprotokoll!D17*($A17/200)^2*PI()</f>
        <v>0.785398163397448</v>
      </c>
      <c r="E17" s="10" t="n">
        <f aca="false">Kluppierungsprotokoll!E17*($A17/200)^2*PI()</f>
        <v>0.785398163397448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tru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2.06119894002026</v>
      </c>
      <c r="D18" s="10" t="n">
        <f aca="false">Kluppierungsprotokoll!D18*($A18/200)^2*PI()</f>
        <v>0.458044208893392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tru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0.528415884333803</v>
      </c>
      <c r="D19" s="10" t="n">
        <f aca="false">Kluppierungsprotokoll!D19*($A19/200)^2*PI()</f>
        <v>0.528415884333803</v>
      </c>
      <c r="E19" s="10" t="n">
        <f aca="false">Kluppierungsprotokoll!E19*($A19/200)^2*PI()</f>
        <v>0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tru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1.20762821603992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tru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0.342119439975929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tru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0.38484510006475</v>
      </c>
      <c r="D22" s="10" t="n">
        <f aca="false">Kluppierungsprotokoll!D22*($A22/200)^2*PI()</f>
        <v>0</v>
      </c>
      <c r="E22" s="10" t="n">
        <f aca="false">Kluppierungsprotokoll!E22*($A22/200)^2*PI()</f>
        <v>0.38484510006475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tru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0.430084034276443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tru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tru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tru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tru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tru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tru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tru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tru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tru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tru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tru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tru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tru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tru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tru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tru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tru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tru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tru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tru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tru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tru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tru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tru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tru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tru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tru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tru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true" outlineLevel="0" collapsed="false">
      <c r="A53" s="24" t="s">
        <v>46</v>
      </c>
      <c r="B53" s="24" t="s">
        <v>29</v>
      </c>
      <c r="C53" s="24" t="n">
        <f aca="false">SUM(C9:C51)</f>
        <v>34.6621342248523</v>
      </c>
      <c r="D53" s="24" t="n">
        <f aca="false">SUM(D9:D51)</f>
        <v>3.51826961275521</v>
      </c>
      <c r="E53" s="24" t="n">
        <f aca="false">SUM(E9:E51)</f>
        <v>3.55691120239436</v>
      </c>
      <c r="F53" s="24" t="n">
        <f aca="false">SUM(F9:F51)</f>
        <v>0.363482270020339</v>
      </c>
      <c r="G53" s="24" t="n">
        <f aca="false">SUM(G9:G51)</f>
        <v>0</v>
      </c>
      <c r="H53" s="24" t="n">
        <f aca="false">SUM(H9:H51)</f>
        <v>0</v>
      </c>
      <c r="I53" s="24" t="n">
        <f aca="false">SUM(I9:I51)</f>
        <v>0</v>
      </c>
      <c r="J53" s="24" t="n">
        <f aca="false">SUM(J9:J51)</f>
        <v>0</v>
      </c>
      <c r="K53" s="24" t="n">
        <f aca="false">SUM(K9:K51)</f>
        <v>0</v>
      </c>
      <c r="L53" s="24" t="n">
        <f aca="false">SUM(L9:L51)</f>
        <v>0</v>
      </c>
      <c r="M53" s="24" t="n">
        <f aca="false">SUM(M9:M51)</f>
        <v>0</v>
      </c>
      <c r="N53" s="24" t="n">
        <f aca="false">SUM(N9:N51)</f>
        <v>0</v>
      </c>
      <c r="O53" s="24" t="n">
        <f aca="false">SUM(O9:O51)</f>
        <v>0</v>
      </c>
      <c r="P53" s="24" t="n">
        <f aca="false">SUM(P9:P51)</f>
        <v>0</v>
      </c>
      <c r="Q53" s="24" t="n">
        <f aca="false">SUM(Q9:Q51)</f>
        <v>0</v>
      </c>
      <c r="R53" s="24" t="n">
        <f aca="false">SUM(R9:R51)</f>
        <v>0</v>
      </c>
      <c r="S53" s="24" t="n">
        <f aca="false">SUM(S9:S51)</f>
        <v>0.0254469004940773</v>
      </c>
      <c r="T53" s="24" t="n">
        <f aca="false">SUM(C53:S53)</f>
        <v>42.1262442105163</v>
      </c>
    </row>
    <row r="54" customFormat="false" ht="15.75" hidden="false" customHeight="true" outlineLevel="0" collapsed="false">
      <c r="A54" s="24" t="s">
        <v>46</v>
      </c>
      <c r="B54" s="24" t="s">
        <v>31</v>
      </c>
      <c r="C54" s="24" t="n">
        <f aca="false">C53/$B$6</f>
        <v>34.6621342248523</v>
      </c>
      <c r="D54" s="24" t="n">
        <f aca="false">D53/$B$6</f>
        <v>3.51826961275521</v>
      </c>
      <c r="E54" s="24" t="n">
        <f aca="false">E53/$B$6</f>
        <v>3.55691120239436</v>
      </c>
      <c r="F54" s="24" t="n">
        <f aca="false">F53/$B$6</f>
        <v>0.363482270020339</v>
      </c>
      <c r="G54" s="24" t="n">
        <f aca="false">G53/$B$6</f>
        <v>0</v>
      </c>
      <c r="H54" s="24" t="n">
        <f aca="false">H53/$B$6</f>
        <v>0</v>
      </c>
      <c r="I54" s="24" t="n">
        <f aca="false">I53/$B$6</f>
        <v>0</v>
      </c>
      <c r="J54" s="24" t="n">
        <f aca="false">J53/$B$6</f>
        <v>0</v>
      </c>
      <c r="K54" s="24" t="n">
        <f aca="false">K53/$B$6</f>
        <v>0</v>
      </c>
      <c r="L54" s="24" t="n">
        <f aca="false">L53/$B$6</f>
        <v>0</v>
      </c>
      <c r="M54" s="24" t="n">
        <f aca="false">M53/$B$6</f>
        <v>0</v>
      </c>
      <c r="N54" s="24" t="n">
        <f aca="false">N53/$B$6</f>
        <v>0</v>
      </c>
      <c r="O54" s="24" t="n">
        <f aca="false">O53/$B$6</f>
        <v>0</v>
      </c>
      <c r="P54" s="24" t="n">
        <f aca="false">P53/$B$6</f>
        <v>0</v>
      </c>
      <c r="Q54" s="24" t="n">
        <f aca="false">Q53/$B$6</f>
        <v>0</v>
      </c>
      <c r="R54" s="24" t="n">
        <f aca="false">R53/$B$6</f>
        <v>0</v>
      </c>
      <c r="S54" s="24" t="n">
        <f aca="false">S53/$B$6</f>
        <v>0.0254469004940773</v>
      </c>
      <c r="T54" s="24" t="n">
        <f aca="false">SUM(C54:S54)</f>
        <v>42.1262442105163</v>
      </c>
    </row>
    <row r="55" customFormat="false" ht="15.75" hidden="false" customHeight="true" outlineLevel="0" collapsed="false">
      <c r="A55" s="24" t="s">
        <v>46</v>
      </c>
      <c r="B55" s="24" t="s">
        <v>47</v>
      </c>
      <c r="C55" s="24" t="n">
        <f aca="false">C54/$T54</f>
        <v>0.822815678787698</v>
      </c>
      <c r="D55" s="24" t="n">
        <f aca="false">D54/$T54</f>
        <v>0.083517286639024</v>
      </c>
      <c r="E55" s="24" t="n">
        <f aca="false">E54/$T54</f>
        <v>0.0844345673119947</v>
      </c>
      <c r="F55" s="24" t="n">
        <f aca="false">F54/$T54</f>
        <v>0.00862840437908302</v>
      </c>
      <c r="G55" s="24" t="n">
        <f aca="false">G54/$T54</f>
        <v>0</v>
      </c>
      <c r="H55" s="24" t="n">
        <f aca="false">H54/$T54</f>
        <v>0</v>
      </c>
      <c r="I55" s="24" t="n">
        <f aca="false">I54/$T54</f>
        <v>0</v>
      </c>
      <c r="J55" s="24" t="n">
        <f aca="false">J54/$T54</f>
        <v>0</v>
      </c>
      <c r="K55" s="24" t="n">
        <f aca="false">K54/$T54</f>
        <v>0</v>
      </c>
      <c r="L55" s="24" t="n">
        <f aca="false">L54/$T54</f>
        <v>0</v>
      </c>
      <c r="M55" s="24" t="n">
        <f aca="false">M54/$T54</f>
        <v>0</v>
      </c>
      <c r="N55" s="24" t="n">
        <f aca="false">N54/$T54</f>
        <v>0</v>
      </c>
      <c r="O55" s="24" t="n">
        <f aca="false">O54/$T54</f>
        <v>0</v>
      </c>
      <c r="P55" s="24" t="n">
        <f aca="false">P54/$T54</f>
        <v>0</v>
      </c>
      <c r="Q55" s="24" t="n">
        <f aca="false">Q54/$T54</f>
        <v>0</v>
      </c>
      <c r="R55" s="24" t="n">
        <f aca="false">R54/$T54</f>
        <v>0</v>
      </c>
      <c r="S55" s="24" t="n">
        <f aca="false">S54/$T54</f>
        <v>0.00060406288220028</v>
      </c>
      <c r="T55" s="24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24" width="17.83"/>
    <col collapsed="false" customWidth="true" hidden="false" outlineLevel="0" max="2" min="2" style="24" width="12"/>
  </cols>
  <sheetData>
    <row r="1" customFormat="false" ht="21" hidden="false" customHeight="true" outlineLevel="0" collapsed="false">
      <c r="A1" s="25" t="s">
        <v>48</v>
      </c>
    </row>
    <row r="2" customFormat="false" ht="15.75" hidden="false" customHeight="true" outlineLevel="0" collapsed="false">
      <c r="A2" s="26" t="s">
        <v>49</v>
      </c>
    </row>
    <row r="3" customFormat="false" ht="15.75" hidden="false" customHeight="true" outlineLevel="0" collapsed="false">
      <c r="A3" s="27" t="s">
        <v>1</v>
      </c>
    </row>
    <row r="4" customFormat="false" ht="15.75" hidden="false" customHeight="true" outlineLevel="0" collapsed="false">
      <c r="A4" s="27" t="s">
        <v>3</v>
      </c>
    </row>
    <row r="5" customFormat="false" ht="15.75" hidden="false" customHeight="true" outlineLevel="0" collapsed="false">
      <c r="A5" s="27" t="s">
        <v>4</v>
      </c>
    </row>
    <row r="6" customFormat="false" ht="15.75" hidden="false" customHeight="true" outlineLevel="0" collapsed="false">
      <c r="A6" s="27" t="s">
        <v>5</v>
      </c>
      <c r="B6" s="24" t="n">
        <f aca="false">Kluppierungsprotokoll!B6</f>
        <v>1</v>
      </c>
      <c r="C6" s="27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tru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tru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tru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tru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tru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tru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tru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tru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tru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tru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tru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tru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tru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tru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tru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tru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tru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tru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tru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tru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tru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tru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tru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tru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tru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tru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tru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tru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tru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tru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tru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tru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tru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tru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tru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tru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tru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tru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tru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tru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tru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tru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tru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true" outlineLevel="0" collapsed="false">
      <c r="A53" s="24" t="s">
        <v>50</v>
      </c>
      <c r="B53" s="24" t="s">
        <v>29</v>
      </c>
      <c r="C53" s="24" t="n">
        <f aca="false">SUM(C9:C51)</f>
        <v>0</v>
      </c>
      <c r="D53" s="24" t="n">
        <f aca="false">SUM(D9:D51)</f>
        <v>0</v>
      </c>
      <c r="E53" s="24" t="n">
        <f aca="false">SUM(E9:E51)</f>
        <v>0</v>
      </c>
      <c r="F53" s="24" t="n">
        <f aca="false">SUM(F9:F51)</f>
        <v>0</v>
      </c>
      <c r="G53" s="24" t="n">
        <f aca="false">SUM(G9:G51)</f>
        <v>0</v>
      </c>
      <c r="H53" s="24" t="n">
        <f aca="false">SUM(H9:H51)</f>
        <v>0</v>
      </c>
      <c r="I53" s="24" t="n">
        <f aca="false">SUM(I9:I51)</f>
        <v>0</v>
      </c>
      <c r="J53" s="24" t="n">
        <f aca="false">SUM(J9:J51)</f>
        <v>0</v>
      </c>
      <c r="K53" s="24" t="n">
        <f aca="false">SUM(K9:K51)</f>
        <v>0</v>
      </c>
      <c r="L53" s="24" t="n">
        <f aca="false">SUM(L9:L51)</f>
        <v>0</v>
      </c>
      <c r="M53" s="24" t="n">
        <f aca="false">SUM(M9:M51)</f>
        <v>0</v>
      </c>
      <c r="N53" s="24" t="n">
        <f aca="false">SUM(N9:N51)</f>
        <v>0</v>
      </c>
      <c r="O53" s="24" t="n">
        <f aca="false">SUM(O9:O51)</f>
        <v>0</v>
      </c>
      <c r="P53" s="24" t="n">
        <f aca="false">SUM(P9:P51)</f>
        <v>0</v>
      </c>
      <c r="Q53" s="24" t="n">
        <f aca="false">SUM(Q9:Q51)</f>
        <v>0</v>
      </c>
      <c r="R53" s="24" t="n">
        <f aca="false">SUM(R9:R51)</f>
        <v>0</v>
      </c>
      <c r="S53" s="24" t="n">
        <f aca="false">SUM(S9:S51)</f>
        <v>0</v>
      </c>
      <c r="T53" s="24" t="n">
        <f aca="false">SUM(C53:S53)</f>
        <v>0</v>
      </c>
    </row>
    <row r="54" customFormat="false" ht="15.75" hidden="false" customHeight="true" outlineLevel="0" collapsed="false">
      <c r="A54" s="24" t="s">
        <v>50</v>
      </c>
      <c r="B54" s="24" t="s">
        <v>31</v>
      </c>
      <c r="C54" s="24" t="n">
        <f aca="false">C53/$B$6</f>
        <v>0</v>
      </c>
      <c r="D54" s="24" t="n">
        <f aca="false">D53/$B$6</f>
        <v>0</v>
      </c>
      <c r="E54" s="24" t="n">
        <f aca="false">E53/$B$6</f>
        <v>0</v>
      </c>
      <c r="F54" s="24" t="n">
        <f aca="false">F53/$B$6</f>
        <v>0</v>
      </c>
      <c r="G54" s="24" t="n">
        <f aca="false">G53/$B$6</f>
        <v>0</v>
      </c>
      <c r="H54" s="24" t="n">
        <f aca="false">H53/$B$6</f>
        <v>0</v>
      </c>
      <c r="I54" s="24" t="n">
        <f aca="false">I53/$B$6</f>
        <v>0</v>
      </c>
      <c r="J54" s="24" t="n">
        <f aca="false">J53/$B$6</f>
        <v>0</v>
      </c>
      <c r="K54" s="24" t="n">
        <f aca="false">K53/$B$6</f>
        <v>0</v>
      </c>
      <c r="L54" s="24" t="n">
        <f aca="false">L53/$B$6</f>
        <v>0</v>
      </c>
      <c r="M54" s="24" t="n">
        <f aca="false">M53/$B$6</f>
        <v>0</v>
      </c>
      <c r="N54" s="24" t="n">
        <f aca="false">N53/$B$6</f>
        <v>0</v>
      </c>
      <c r="O54" s="24" t="n">
        <f aca="false">O53/$B$6</f>
        <v>0</v>
      </c>
      <c r="P54" s="24" t="n">
        <f aca="false">P53/$B$6</f>
        <v>0</v>
      </c>
      <c r="Q54" s="24" t="n">
        <f aca="false">Q53/$B$6</f>
        <v>0</v>
      </c>
      <c r="R54" s="24" t="n">
        <f aca="false">R53/$B$6</f>
        <v>0</v>
      </c>
      <c r="S54" s="24" t="n">
        <f aca="false">S53/$B$6</f>
        <v>0</v>
      </c>
      <c r="T54" s="24" t="n">
        <f aca="false">SUM(C54:S54)</f>
        <v>0</v>
      </c>
    </row>
    <row r="55" customFormat="false" ht="15.75" hidden="false" customHeight="true" outlineLevel="0" collapsed="false">
      <c r="A55" s="24" t="s">
        <v>50</v>
      </c>
      <c r="B55" s="24" t="s">
        <v>47</v>
      </c>
      <c r="C55" s="24" t="e">
        <f aca="false">C54/$T54</f>
        <v>#DIV/0!</v>
      </c>
      <c r="D55" s="24" t="e">
        <f aca="false">D54/$T54</f>
        <v>#DIV/0!</v>
      </c>
      <c r="E55" s="24" t="e">
        <f aca="false">E54/$T54</f>
        <v>#DIV/0!</v>
      </c>
      <c r="F55" s="24" t="e">
        <f aca="false">F54/$T54</f>
        <v>#DIV/0!</v>
      </c>
      <c r="G55" s="24" t="e">
        <f aca="false">G54/$T54</f>
        <v>#DIV/0!</v>
      </c>
      <c r="H55" s="24" t="e">
        <f aca="false">H54/$T54</f>
        <v>#DIV/0!</v>
      </c>
      <c r="I55" s="24" t="e">
        <f aca="false">I54/$T54</f>
        <v>#DIV/0!</v>
      </c>
      <c r="J55" s="24" t="e">
        <f aca="false">J54/$T54</f>
        <v>#DIV/0!</v>
      </c>
      <c r="K55" s="24" t="e">
        <f aca="false">K54/$T54</f>
        <v>#DIV/0!</v>
      </c>
      <c r="L55" s="24" t="e">
        <f aca="false">L54/$T54</f>
        <v>#DIV/0!</v>
      </c>
      <c r="M55" s="24" t="e">
        <f aca="false">M54/$T54</f>
        <v>#DIV/0!</v>
      </c>
      <c r="N55" s="24" t="e">
        <f aca="false">N54/$T54</f>
        <v>#DIV/0!</v>
      </c>
      <c r="O55" s="24" t="e">
        <f aca="false">O54/$T54</f>
        <v>#DIV/0!</v>
      </c>
      <c r="P55" s="24" t="e">
        <f aca="false">P54/$T54</f>
        <v>#DIV/0!</v>
      </c>
      <c r="Q55" s="24" t="e">
        <f aca="false">Q54/$T54</f>
        <v>#DIV/0!</v>
      </c>
      <c r="R55" s="24" t="e">
        <f aca="false">R54/$T54</f>
        <v>#DIV/0!</v>
      </c>
      <c r="S55" s="24" t="e">
        <f aca="false">S54/$T54</f>
        <v>#DIV/0!</v>
      </c>
      <c r="T55" s="24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2026-04-27T11:50:41Z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