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<sst xmlns="http://schemas.openxmlformats.org/spreadsheetml/2006/main" count="154" uniqueCount="51">
  <si>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 xml:space="preserve">Vollkluppierung Weiserfläche</t>
  </si>
  <si>
    <t xml:space="preserve">Flächenname</t>
  </si>
  <si>
    <t xml:space="preserve">Auswertung – Teilfläche stark durchforstet</t>
  </si>
  <si>
    <t xml:space="preserve">Datum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</si>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</sst>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yy"/>
    <numFmt numFmtId="166" formatCode="0.0"/>
    <numFmt numFmtId="167" formatCode="0"/>
    <numFmt numFmtId="168" formatCode="0.00"/>
    <numFmt numFmtId="169" formatCode="0%"/>
    <numFmt numFmtId="170" formatCode="General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false" outlineLevel="0" collapsed="false">
      <c r="A3" s="3" t="s">
        <v>1</v>
      </c>
      <c r="B3" s="4" t="s">
        <v>2</v>
      </c>
    </row>
    <row r="4" customFormat="false" ht="15.75" hidden="false" customHeight="false" outlineLevel="0" collapsed="false">
      <c r="A4" s="3" t="s">
        <v>3</v>
      </c>
      <c r="B4" s="5"/>
    </row>
    <row r="5" customFormat="false" ht="15.75" hidden="false" customHeight="false" outlineLevel="0" collapsed="false">
      <c r="A5" s="3" t="s">
        <v>4</v>
      </c>
      <c r="B5" s="4"/>
    </row>
    <row r="6" customFormat="false" ht="15.75" hidden="false" customHeight="false" outlineLevel="0" collapsed="false">
      <c r="A6" s="3" t="s">
        <v>5</v>
      </c>
      <c r="B6" s="6" t="n">
        <v>0.2109</v>
      </c>
      <c r="C6" s="3" t="s">
        <v>6</v>
      </c>
    </row>
    <row r="8" customFormat="false" ht="51" hidden="false" customHeight="true" outlineLevel="0" collapsed="false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customFormat="false" ht="15.75" hidden="false" customHeight="false" outlineLevel="0" collapsed="false">
      <c r="A9" s="9" t="n">
        <v>18</v>
      </c>
      <c r="B9" s="9"/>
      <c r="C9" s="9"/>
      <c r="D9" s="9"/>
      <c r="E9" s="9" t="n">
        <v>13</v>
      </c>
      <c r="F9" s="9"/>
      <c r="G9" s="9" t="n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customFormat="false" ht="15.75" hidden="false" customHeight="false" outlineLevel="0" collapsed="false">
      <c r="A10" s="10" t="n">
        <v>22</v>
      </c>
      <c r="B10" s="10"/>
      <c r="C10" s="10"/>
      <c r="D10" s="10"/>
      <c r="E10" s="10" t="n">
        <v>14</v>
      </c>
      <c r="F10" s="10"/>
      <c r="G10" s="10" t="n">
        <v>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customFormat="false" ht="15.75" hidden="false" customHeight="false" outlineLevel="0" collapsed="false">
      <c r="A11" s="10" t="n">
        <v>26</v>
      </c>
      <c r="B11" s="10"/>
      <c r="C11" s="10"/>
      <c r="D11" s="10"/>
      <c r="E11" s="10" t="n">
        <v>8</v>
      </c>
      <c r="F11" s="10"/>
      <c r="G11" s="10" t="n">
        <v>4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customFormat="false" ht="15.75" hidden="false" customHeight="false" outlineLevel="0" collapsed="false">
      <c r="A12" s="10" t="n">
        <v>30</v>
      </c>
      <c r="B12" s="10"/>
      <c r="C12" s="10"/>
      <c r="D12" s="10"/>
      <c r="E12" s="10" t="n">
        <v>11</v>
      </c>
      <c r="F12" s="10"/>
      <c r="G12" s="10" t="n">
        <v>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customFormat="false" ht="15.75" hidden="false" customHeight="false" outlineLevel="0" collapsed="false">
      <c r="A13" s="10" t="n">
        <v>34</v>
      </c>
      <c r="B13" s="10"/>
      <c r="C13" s="10" t="n">
        <v>1</v>
      </c>
      <c r="D13" s="10"/>
      <c r="E13" s="10" t="n">
        <v>3</v>
      </c>
      <c r="F13" s="10"/>
      <c r="G13" s="10" t="n">
        <v>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customFormat="false" ht="15.75" hidden="false" customHeight="false" outlineLevel="0" collapsed="false">
      <c r="A14" s="10" t="n">
        <v>38</v>
      </c>
      <c r="B14" s="10"/>
      <c r="C14" s="10"/>
      <c r="D14" s="10"/>
      <c r="E14" s="10" t="n">
        <v>2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customFormat="false" ht="15.75" hidden="false" customHeight="false" outlineLevel="0" collapsed="false">
      <c r="A15" s="10" t="n">
        <v>42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15.75" hidden="false" customHeight="false" outlineLevel="0" collapsed="false">
      <c r="A16" s="10" t="n">
        <v>46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5.75" hidden="false" customHeight="false" outlineLevel="0" collapsed="false">
      <c r="A17" s="10" t="n">
        <v>50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false" outlineLevel="0" collapsed="false">
      <c r="A18" s="10" t="n">
        <v>54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false" outlineLevel="0" collapsed="false">
      <c r="A19" s="10" t="n">
        <v>58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false" outlineLevel="0" collapsed="false">
      <c r="A20" s="10" t="n">
        <v>62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false" outlineLevel="0" collapsed="false">
      <c r="A21" s="10" t="n">
        <v>66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false" outlineLevel="0" collapsed="false">
      <c r="A22" s="10" t="n">
        <v>70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false" outlineLevel="0" collapsed="false">
      <c r="A23" s="10" t="n">
        <v>74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false" outlineLevel="0" collapsed="false">
      <c r="A24" s="10" t="n">
        <v>78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false" outlineLevel="0" collapsed="false">
      <c r="A25" s="10" t="n">
        <v>82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false" outlineLevel="0" collapsed="false">
      <c r="A26" s="10" t="n">
        <v>86</v>
      </c>
      <c r="B26" s="10"/>
      <c r="C26" s="10"/>
      <c r="D26" s="10"/>
      <c r="E26" s="10" t="n">
        <v>1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false" outlineLevel="0" collapsed="false">
      <c r="A27" s="10" t="n">
        <v>90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false" outlineLevel="0" collapsed="false">
      <c r="A28" s="10" t="n">
        <v>94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false" outlineLevel="0" collapsed="false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customFormat="false" ht="15.75" hidden="false" customHeight="false" outlineLevel="0" collapsed="false">
      <c r="A54" s="3" t="s">
        <v>28</v>
      </c>
      <c r="B54" s="3" t="s">
        <v>29</v>
      </c>
      <c r="C54" s="1" t="n">
        <f aca="false">SUM(C9:C51)</f>
        <v>1</v>
      </c>
      <c r="D54" s="1" t="n">
        <f aca="false">SUM(D9:D51)</f>
        <v>0</v>
      </c>
      <c r="E54" s="1" t="n">
        <f aca="false">SUM(E9:E51)</f>
        <v>52</v>
      </c>
      <c r="F54" s="1" t="n">
        <f aca="false">SUM(F9:F51)</f>
        <v>0</v>
      </c>
      <c r="G54" s="1" t="n">
        <f aca="false">SUM(G9:G51)</f>
        <v>21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0</v>
      </c>
      <c r="K54" s="1" t="n">
        <f aca="false">SUM(K9:K51)</f>
        <v>0</v>
      </c>
      <c r="L54" s="1" t="n">
        <f aca="false">SUM(L9:L51)</f>
        <v>0</v>
      </c>
      <c r="M54" s="1" t="n">
        <f aca="false">SUM(M9:M51)</f>
        <v>0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0</v>
      </c>
      <c r="Q54" s="1" t="n">
        <f aca="false">SUM(Q9:Q51)</f>
        <v>0</v>
      </c>
      <c r="R54" s="1" t="n">
        <f aca="false">SUM(R9:R51)</f>
        <v>0</v>
      </c>
      <c r="S54" s="1" t="n">
        <f aca="false">SUM(S9:S51)</f>
        <v>0</v>
      </c>
      <c r="T54" s="3" t="n">
        <f aca="false">SUM(C54:S54)</f>
        <v>74</v>
      </c>
      <c r="U54" s="3" t="s">
        <v>30</v>
      </c>
    </row>
    <row r="55" customFormat="false" ht="15.75" hidden="false" customHeight="false" outlineLevel="0" collapsed="false">
      <c r="A55" s="15"/>
      <c r="B55" s="15" t="s">
        <v>31</v>
      </c>
      <c r="C55" s="16" t="n">
        <f aca="false">ROUND(C54/$B$6, 1)</f>
        <v>4.7</v>
      </c>
      <c r="D55" s="16" t="n">
        <f aca="false">ROUND(D54/$B$6, 1)</f>
        <v>0</v>
      </c>
      <c r="E55" s="16" t="n">
        <f aca="false">ROUND(E54/$B$6, 1)</f>
        <v>246.6</v>
      </c>
      <c r="F55" s="16" t="n">
        <f aca="false">ROUND(F54/$B$6, 1)</f>
        <v>0</v>
      </c>
      <c r="G55" s="16" t="n">
        <f aca="false">ROUND(G54/$B$6, 1)</f>
        <v>99.6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0</v>
      </c>
      <c r="K55" s="16" t="n">
        <f aca="false">ROUND(K54/$B$6, 1)</f>
        <v>0</v>
      </c>
      <c r="L55" s="16" t="n">
        <f aca="false">ROUND(L54/$B$6, 1)</f>
        <v>0</v>
      </c>
      <c r="M55" s="16" t="n">
        <f aca="false">ROUND(M54/$B$6, 1)</f>
        <v>0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0</v>
      </c>
      <c r="Q55" s="16" t="n">
        <f aca="false">ROUND(Q54/$B$6, 1)</f>
        <v>0</v>
      </c>
      <c r="R55" s="16" t="n">
        <f aca="false">ROUND(R54/$B$6, 1)</f>
        <v>0</v>
      </c>
      <c r="S55" s="16" t="n">
        <f aca="false">ROUND(S54/$B$6, 1)</f>
        <v>0</v>
      </c>
      <c r="T55" s="17" t="n">
        <f aca="false">ROUND(SUM(C55:S55),0)</f>
        <v>351</v>
      </c>
      <c r="U55" s="15" t="s">
        <v>32</v>
      </c>
    </row>
    <row r="56" customFormat="false" ht="18.75" hidden="false" customHeight="true" outlineLevel="0" collapsed="false">
      <c r="A56" s="3" t="s">
        <v>33</v>
      </c>
      <c r="B56" s="3" t="s">
        <v>29</v>
      </c>
      <c r="C56" s="18" t="n">
        <f aca="false">ROUND('Berechnungen Grundflaeche'!C53, 2)</f>
        <v>0.09</v>
      </c>
      <c r="D56" s="18" t="n">
        <f aca="false">ROUND('Berechnungen Grundflaeche'!D53, 2)</f>
        <v>0</v>
      </c>
      <c r="E56" s="18" t="n">
        <f aca="false">ROUND('Berechnungen Grundflaeche'!E53, 2)</f>
        <v>3.15</v>
      </c>
      <c r="F56" s="18" t="n">
        <f aca="false">ROUND('Berechnungen Grundflaeche'!F53, 2)</f>
        <v>0</v>
      </c>
      <c r="G56" s="18" t="n">
        <f aca="false">ROUND('Berechnungen Grundflaeche'!G53, 2)</f>
        <v>0.97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</v>
      </c>
      <c r="K56" s="18" t="n">
        <f aca="false">ROUND('Berechnungen Grundflaeche'!K53, 2)</f>
        <v>0</v>
      </c>
      <c r="L56" s="18" t="n">
        <f aca="false">ROUND('Berechnungen Grundflaeche'!L53, 2)</f>
        <v>0</v>
      </c>
      <c r="M56" s="18" t="n">
        <f aca="false">ROUND('Berechnungen Grundflaeche'!M53, 2)</f>
        <v>0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0</v>
      </c>
      <c r="Q56" s="18" t="n">
        <f aca="false">ROUND('Berechnungen Grundflaeche'!Q53, 2)</f>
        <v>0</v>
      </c>
      <c r="R56" s="18" t="n">
        <f aca="false">ROUND('Berechnungen Grundflaeche'!R53, 2)</f>
        <v>0</v>
      </c>
      <c r="S56" s="18" t="n">
        <f aca="false">ROUND('Berechnungen Grundflaeche'!S53, 2)</f>
        <v>0</v>
      </c>
      <c r="T56" s="19" t="n">
        <f aca="false">ROUND('Berechnungen Grundflaeche'!T53,1)</f>
        <v>4.2</v>
      </c>
      <c r="U56" s="3" t="s">
        <v>34</v>
      </c>
    </row>
    <row r="57" customFormat="false" ht="18.75" hidden="false" customHeight="true" outlineLevel="0" collapsed="false">
      <c r="A57" s="3"/>
      <c r="B57" s="3" t="s">
        <v>31</v>
      </c>
      <c r="C57" s="18" t="n">
        <f aca="false">ROUND('Berechnungen Grundflaeche'!C54, 2)</f>
        <v>0.43</v>
      </c>
      <c r="D57" s="18" t="n">
        <f aca="false">ROUND('Berechnungen Grundflaeche'!D54, 2)</f>
        <v>0</v>
      </c>
      <c r="E57" s="18" t="n">
        <f aca="false">ROUND('Berechnungen Grundflaeche'!E54, 2)</f>
        <v>14.91</v>
      </c>
      <c r="F57" s="18" t="n">
        <f aca="false">ROUND('Berechnungen Grundflaeche'!F54, 2)</f>
        <v>0</v>
      </c>
      <c r="G57" s="18" t="n">
        <f aca="false">ROUND('Berechnungen Grundflaeche'!G54, 2)</f>
        <v>4.6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0</v>
      </c>
      <c r="K57" s="18" t="n">
        <f aca="false">ROUND('Berechnungen Grundflaeche'!K54, 2)</f>
        <v>0</v>
      </c>
      <c r="L57" s="18" t="n">
        <f aca="false">ROUND('Berechnungen Grundflaeche'!L54, 2)</f>
        <v>0</v>
      </c>
      <c r="M57" s="18" t="n">
        <f aca="false">ROUND('Berechnungen Grundflaeche'!M54, 2)</f>
        <v>0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0</v>
      </c>
      <c r="Q57" s="18" t="n">
        <f aca="false">ROUND('Berechnungen Grundflaeche'!Q54, 2)</f>
        <v>0</v>
      </c>
      <c r="R57" s="18" t="n">
        <f aca="false">ROUND('Berechnungen Grundflaeche'!R54, 2)</f>
        <v>0</v>
      </c>
      <c r="S57" s="18" t="n">
        <f aca="false">ROUND('Berechnungen Grundflaeche'!S54, 2)</f>
        <v>0</v>
      </c>
      <c r="T57" s="19" t="n">
        <f aca="false">ROUND('Berechnungen Grundflaeche'!T54, 1)</f>
        <v>19.9</v>
      </c>
      <c r="U57" s="3" t="s">
        <v>35</v>
      </c>
    </row>
    <row r="58" customFormat="false" ht="15.75" hidden="false" customHeight="false" outlineLevel="0" collapsed="false">
      <c r="A58" s="15"/>
      <c r="B58" s="15" t="s">
        <v>36</v>
      </c>
      <c r="C58" s="20" t="n">
        <f aca="false">ROUND(100 * 'Berechnungen Grundflaeche'!C55,0)</f>
        <v>2</v>
      </c>
      <c r="D58" s="20" t="n">
        <f aca="false">ROUND(100 * 'Berechnungen Grundflaeche'!D55,0)</f>
        <v>0</v>
      </c>
      <c r="E58" s="20" t="n">
        <f aca="false">ROUND(100 * 'Berechnungen Grundflaeche'!E55,0)</f>
        <v>75</v>
      </c>
      <c r="F58" s="20" t="n">
        <f aca="false">ROUND(100 * 'Berechnungen Grundflaeche'!F55,0)</f>
        <v>0</v>
      </c>
      <c r="G58" s="20" t="n">
        <f aca="false">ROUND(100 * 'Berechnungen Grundflaeche'!G55,0)</f>
        <v>23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0</v>
      </c>
      <c r="K58" s="20" t="n">
        <f aca="false">ROUND(100 * 'Berechnungen Grundflaeche'!K55,0)</f>
        <v>0</v>
      </c>
      <c r="L58" s="20" t="n">
        <f aca="false">ROUND(100 * 'Berechnungen Grundflaeche'!L55,0)</f>
        <v>0</v>
      </c>
      <c r="M58" s="20" t="n">
        <f aca="false">ROUND(100 * 'Berechnungen Grundflaeche'!M55,0)</f>
        <v>0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0</v>
      </c>
      <c r="Q58" s="20" t="n">
        <f aca="false">ROUND(100 * 'Berechnungen Grundflaeche'!Q55,0)</f>
        <v>0</v>
      </c>
      <c r="R58" s="20" t="n">
        <f aca="false">ROUND(100 * 'Berechnungen Grundflaeche'!R55,0)</f>
        <v>0</v>
      </c>
      <c r="S58" s="20" t="n">
        <f aca="false">ROUND(100 * 'Berechnungen Grundflaeche'!S55,0)</f>
        <v>0</v>
      </c>
      <c r="T58" s="21"/>
      <c r="U58" s="15" t="s">
        <v>37</v>
      </c>
    </row>
    <row r="59" customFormat="false" ht="15.75" hidden="false" customHeight="false" outlineLevel="0" collapsed="false">
      <c r="A59" s="3" t="s">
        <v>38</v>
      </c>
      <c r="B59" s="3" t="s">
        <v>29</v>
      </c>
      <c r="C59" s="22" t="n">
        <f aca="false">ROUND('Berechnungen Vorrat'!C53, 1)</f>
        <v>0</v>
      </c>
      <c r="D59" s="22" t="n">
        <f aca="false">ROUND('Berechnungen Vorrat'!D53, 1)</f>
        <v>0</v>
      </c>
      <c r="E59" s="22" t="n">
        <f aca="false">ROUND('Berechnungen Vorrat'!E53, 1)</f>
        <v>0</v>
      </c>
      <c r="F59" s="22" t="n">
        <f aca="false">ROUND('Berechnungen Vorrat'!F53, 1)</f>
        <v>0</v>
      </c>
      <c r="G59" s="22" t="n">
        <f aca="false">ROUND('Berechnungen Vorrat'!G53, 1)</f>
        <v>0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0</v>
      </c>
      <c r="K59" s="22" t="n">
        <f aca="false">ROUND('Berechnungen Vorrat'!K53, 1)</f>
        <v>0</v>
      </c>
      <c r="L59" s="22" t="n">
        <f aca="false">ROUND('Berechnungen Vorrat'!L53, 1)</f>
        <v>0</v>
      </c>
      <c r="M59" s="22" t="n">
        <f aca="false">ROUND('Berechnungen Vorrat'!M53, 1)</f>
        <v>0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0</v>
      </c>
      <c r="S59" s="22" t="n">
        <f aca="false">ROUND('Berechnungen Vorrat'!S53, 1)</f>
        <v>0</v>
      </c>
      <c r="T59" s="23" t="n">
        <f aca="false">ROUND('Berechnungen Vorrat'!T53, 0)</f>
        <v>0</v>
      </c>
      <c r="U59" s="3" t="s">
        <v>39</v>
      </c>
    </row>
    <row r="60" customFormat="false" ht="15.75" hidden="false" customHeight="false" outlineLevel="0" collapsed="false">
      <c r="A60" s="3"/>
      <c r="B60" s="3" t="s">
        <v>31</v>
      </c>
      <c r="C60" s="22" t="n">
        <f aca="false">ROUND('Berechnungen Vorrat'!C54, 1)</f>
        <v>0</v>
      </c>
      <c r="D60" s="22" t="n">
        <f aca="false">ROUND('Berechnungen Vorrat'!D54, 1)</f>
        <v>0</v>
      </c>
      <c r="E60" s="22" t="n">
        <f aca="false">ROUND('Berechnungen Vorrat'!E54, 1)</f>
        <v>0</v>
      </c>
      <c r="F60" s="22" t="n">
        <f aca="false">ROUND('Berechnungen Vorrat'!F54, 1)</f>
        <v>0</v>
      </c>
      <c r="G60" s="22" t="n">
        <f aca="false">ROUND('Berechnungen Vorrat'!G54, 1)</f>
        <v>0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0</v>
      </c>
      <c r="K60" s="22" t="n">
        <f aca="false">ROUND('Berechnungen Vorrat'!K54, 1)</f>
        <v>0</v>
      </c>
      <c r="L60" s="22" t="n">
        <f aca="false">ROUND('Berechnungen Vorrat'!L54, 1)</f>
        <v>0</v>
      </c>
      <c r="M60" s="22" t="n">
        <f aca="false">ROUND('Berechnungen Vorrat'!M54, 1)</f>
        <v>0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0</v>
      </c>
      <c r="S60" s="22" t="n">
        <f aca="false">ROUND('Berechnungen Vorrat'!S54, 1)</f>
        <v>0</v>
      </c>
      <c r="T60" s="23" t="n">
        <f aca="false">ROUND('Berechnungen Vorrat'!T54, 0)</f>
        <v>0</v>
      </c>
      <c r="U60" s="3" t="s">
        <v>40</v>
      </c>
    </row>
    <row r="61" customFormat="false" ht="15.75" hidden="false" customHeight="false" outlineLevel="0" collapsed="false">
      <c r="A61" s="15"/>
      <c r="B61" s="15" t="s">
        <v>36</v>
      </c>
      <c r="C61" s="20" t="e">
        <f aca="false">ROUND(100 * 'Berechnungen Vorrat'!C55, 0)</f>
        <v>#DIV/0!</v>
      </c>
      <c r="D61" s="20" t="e">
        <f aca="false">ROUND(100 * 'Berechnungen Vorrat'!D55, 0)</f>
        <v>#DIV/0!</v>
      </c>
      <c r="E61" s="20" t="e">
        <f aca="false">ROUND(100 * 'Berechnungen Vorrat'!E55, 0)</f>
        <v>#DIV/0!</v>
      </c>
      <c r="F61" s="20" t="e">
        <f aca="false">ROUND(100 * 'Berechnungen Vorrat'!F55, 0)</f>
        <v>#DIV/0!</v>
      </c>
      <c r="G61" s="20" t="e">
        <f aca="false">ROUND(100 * 'Berechnungen Vorrat'!G55, 0)</f>
        <v>#DIV/0!</v>
      </c>
      <c r="H61" s="20" t="e">
        <f aca="false">ROUND(100 * 'Berechnungen Vorrat'!H55, 0)</f>
        <v>#DIV/0!</v>
      </c>
      <c r="I61" s="20" t="e">
        <f aca="false">ROUND(100 * 'Berechnungen Vorrat'!I55, 0)</f>
        <v>#DIV/0!</v>
      </c>
      <c r="J61" s="20" t="e">
        <f aca="false">ROUND(100 * 'Berechnungen Vorrat'!J55, 0)</f>
        <v>#DIV/0!</v>
      </c>
      <c r="K61" s="20" t="e">
        <f aca="false">ROUND(100 * 'Berechnungen Vorrat'!K55, 0)</f>
        <v>#DIV/0!</v>
      </c>
      <c r="L61" s="20" t="e">
        <f aca="false">ROUND(100 * 'Berechnungen Vorrat'!L55, 0)</f>
        <v>#DIV/0!</v>
      </c>
      <c r="M61" s="20" t="e">
        <f aca="false">ROUND(100 * 'Berechnungen Vorrat'!M55, 0)</f>
        <v>#DIV/0!</v>
      </c>
      <c r="N61" s="20" t="e">
        <f aca="false">ROUND(100 * 'Berechnungen Vorrat'!N55, 0)</f>
        <v>#DIV/0!</v>
      </c>
      <c r="O61" s="20" t="e">
        <f aca="false">ROUND(100 * 'Berechnungen Vorrat'!O55, 0)</f>
        <v>#DIV/0!</v>
      </c>
      <c r="P61" s="20" t="e">
        <f aca="false">ROUND(100 * 'Berechnungen Vorrat'!P55, 0)</f>
        <v>#DIV/0!</v>
      </c>
      <c r="Q61" s="20" t="e">
        <f aca="false">ROUND(100 * 'Berechnungen Vorrat'!Q55, 0)</f>
        <v>#DIV/0!</v>
      </c>
      <c r="R61" s="20" t="e">
        <f aca="false">ROUND(100 * 'Berechnungen Vorrat'!R55, 0)</f>
        <v>#DIV/0!</v>
      </c>
      <c r="S61" s="20" t="e">
        <f aca="false">ROUND(100 * 'Berechnungen Vorrat'!S55, 0)</f>
        <v>#DIV/0!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42</v>
      </c>
    </row>
    <row r="2" customFormat="false" ht="15.75" hidden="false" customHeight="false" outlineLevel="0" collapsed="false">
      <c r="A2" s="25" t="s">
        <v>43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0.2109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Kluppierungsprotokoll!C9/$B$6</f>
        <v>0</v>
      </c>
      <c r="D9" s="9" t="n">
        <f aca="false">Kluppierungsprotokoll!D9/$B$6</f>
        <v>0</v>
      </c>
      <c r="E9" s="9" t="n">
        <f aca="false">Kluppierungsprotokoll!E9/$B$6</f>
        <v>61.6405879563774</v>
      </c>
      <c r="F9" s="9" t="n">
        <f aca="false">Kluppierungsprotokoll!F9/$B$6</f>
        <v>0</v>
      </c>
      <c r="G9" s="9" t="n">
        <f aca="false">Kluppierungsprotokoll!G9/$B$6</f>
        <v>42.674253200569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0</v>
      </c>
      <c r="K9" s="9" t="n">
        <f aca="false">Kluppierungsprotokoll!K9/$B$6</f>
        <v>0</v>
      </c>
      <c r="L9" s="9" t="n">
        <f aca="false">Kluppierungsprotokoll!L9/$B$6</f>
        <v>0</v>
      </c>
      <c r="M9" s="9" t="n">
        <f aca="false">Kluppierungsprotokoll!M9/$B$6</f>
        <v>0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0</v>
      </c>
      <c r="Q9" s="9" t="n">
        <f aca="false">Kluppierungsprotokoll!Q9/$B$6</f>
        <v>0</v>
      </c>
      <c r="R9" s="9" t="n">
        <f aca="false">Kluppierungsprotokoll!R9/$B$6</f>
        <v>0</v>
      </c>
      <c r="S9" s="9" t="n">
        <f aca="false">Kluppierungsprotokoll!S9/$B$6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Kluppierungsprotokoll!C10/$B$6</f>
        <v>0</v>
      </c>
      <c r="D10" s="10" t="n">
        <f aca="false">Kluppierungsprotokoll!D10/$B$6</f>
        <v>0</v>
      </c>
      <c r="E10" s="10" t="n">
        <f aca="false">Kluppierungsprotokoll!E10/$B$6</f>
        <v>66.3821716453295</v>
      </c>
      <c r="F10" s="10" t="n">
        <f aca="false">Kluppierungsprotokoll!F10/$B$6</f>
        <v>0</v>
      </c>
      <c r="G10" s="10" t="n">
        <f aca="false">Kluppierungsprotokoll!G10/$B$6</f>
        <v>14.2247510668563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0</v>
      </c>
      <c r="K10" s="10" t="n">
        <f aca="false">Kluppierungsprotokoll!K10/$B$6</f>
        <v>0</v>
      </c>
      <c r="L10" s="10" t="n">
        <f aca="false">Kluppierungsprotokoll!L10/$B$6</f>
        <v>0</v>
      </c>
      <c r="M10" s="10" t="n">
        <f aca="false">Kluppierungsprotokoll!M10/$B$6</f>
        <v>0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0</v>
      </c>
      <c r="Q10" s="10" t="n">
        <f aca="false">Kluppierungsprotokoll!Q10/$B$6</f>
        <v>0</v>
      </c>
      <c r="R10" s="10" t="n">
        <f aca="false">Kluppierungsprotokoll!R10/$B$6</f>
        <v>0</v>
      </c>
      <c r="S10" s="10" t="n">
        <f aca="false">Kluppierungsprotokoll!S10/$B$6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Kluppierungsprotokoll!C11/$B$6</f>
        <v>0</v>
      </c>
      <c r="D11" s="10" t="n">
        <f aca="false">Kluppierungsprotokoll!D11/$B$6</f>
        <v>0</v>
      </c>
      <c r="E11" s="10" t="n">
        <f aca="false">Kluppierungsprotokoll!E11/$B$6</f>
        <v>37.9326695116169</v>
      </c>
      <c r="F11" s="10" t="n">
        <f aca="false">Kluppierungsprotokoll!F11/$B$6</f>
        <v>0</v>
      </c>
      <c r="G11" s="10" t="n">
        <f aca="false">Kluppierungsprotokoll!G11/$B$6</f>
        <v>18.9663347558084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0</v>
      </c>
      <c r="K11" s="10" t="n">
        <f aca="false">Kluppierungsprotokoll!K11/$B$6</f>
        <v>0</v>
      </c>
      <c r="L11" s="10" t="n">
        <f aca="false">Kluppierungsprotokoll!L11/$B$6</f>
        <v>0</v>
      </c>
      <c r="M11" s="10" t="n">
        <f aca="false">Kluppierungsprotokoll!M11/$B$6</f>
        <v>0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0</v>
      </c>
      <c r="Q11" s="10" t="n">
        <f aca="false">Kluppierungsprotokoll!Q11/$B$6</f>
        <v>0</v>
      </c>
      <c r="R11" s="10" t="n">
        <f aca="false">Kluppierungsprotokoll!R11/$B$6</f>
        <v>0</v>
      </c>
      <c r="S11" s="10" t="n">
        <f aca="false">Kluppierungsprotokoll!S11/$B$6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Kluppierungsprotokoll!C12/$B$6</f>
        <v>0</v>
      </c>
      <c r="D12" s="10" t="n">
        <f aca="false">Kluppierungsprotokoll!D12/$B$6</f>
        <v>0</v>
      </c>
      <c r="E12" s="10" t="n">
        <f aca="false">Kluppierungsprotokoll!E12/$B$6</f>
        <v>52.1574205784732</v>
      </c>
      <c r="F12" s="10" t="n">
        <f aca="false">Kluppierungsprotokoll!F12/$B$6</f>
        <v>0</v>
      </c>
      <c r="G12" s="10" t="n">
        <f aca="false">Kluppierungsprotokoll!G12/$B$6</f>
        <v>9.48316737790422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0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0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0</v>
      </c>
      <c r="Q12" s="10" t="n">
        <f aca="false">Kluppierungsprotokoll!Q12/$B$6</f>
        <v>0</v>
      </c>
      <c r="R12" s="10" t="n">
        <f aca="false">Kluppierungsprotokoll!R12/$B$6</f>
        <v>0</v>
      </c>
      <c r="S12" s="10" t="n">
        <f aca="false">Kluppierungsprotokoll!S12/$B$6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Kluppierungsprotokoll!C13/$B$6</f>
        <v>4.74158368895211</v>
      </c>
      <c r="D13" s="10" t="n">
        <f aca="false">Kluppierungsprotokoll!D13/$B$6</f>
        <v>0</v>
      </c>
      <c r="E13" s="10" t="n">
        <f aca="false">Kluppierungsprotokoll!E13/$B$6</f>
        <v>14.2247510668563</v>
      </c>
      <c r="F13" s="10" t="n">
        <f aca="false">Kluppierungsprotokoll!F13/$B$6</f>
        <v>0</v>
      </c>
      <c r="G13" s="10" t="n">
        <f aca="false">Kluppierungsprotokoll!G13/$B$6</f>
        <v>14.2247510668563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0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0</v>
      </c>
      <c r="Q13" s="10" t="n">
        <f aca="false">Kluppierungsprotokoll!Q13/$B$6</f>
        <v>0</v>
      </c>
      <c r="R13" s="10" t="n">
        <f aca="false">Kluppierungsprotokoll!R13/$B$6</f>
        <v>0</v>
      </c>
      <c r="S13" s="10" t="n">
        <f aca="false">Kluppierungsprotokoll!S13/$B$6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Kluppierungsprotokoll!C14/$B$6</f>
        <v>0</v>
      </c>
      <c r="D14" s="10" t="n">
        <f aca="false">Kluppierungsprotokoll!D14/$B$6</f>
        <v>0</v>
      </c>
      <c r="E14" s="10" t="n">
        <f aca="false">Kluppierungsprotokoll!E14/$B$6</f>
        <v>9.48316737790422</v>
      </c>
      <c r="F14" s="10" t="n">
        <f aca="false">Kluppierungsprotokoll!F14/$B$6</f>
        <v>0</v>
      </c>
      <c r="G14" s="10" t="n">
        <f aca="false">Kluppierungsprotokoll!G14/$B$6</f>
        <v>0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0</v>
      </c>
      <c r="K14" s="10" t="n">
        <f aca="false">Kluppierungsprotokoll!K14/$B$6</f>
        <v>0</v>
      </c>
      <c r="L14" s="10" t="n">
        <f aca="false">Kluppierungsprotokoll!L14/$B$6</f>
        <v>0</v>
      </c>
      <c r="M14" s="10" t="n">
        <f aca="false">Kluppierungsprotokoll!M14/$B$6</f>
        <v>0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0</v>
      </c>
      <c r="Q14" s="10" t="n">
        <f aca="false">Kluppierungsprotokoll!Q14/$B$6</f>
        <v>0</v>
      </c>
      <c r="R14" s="10" t="n">
        <f aca="false">Kluppierungsprotokoll!R14/$B$6</f>
        <v>0</v>
      </c>
      <c r="S14" s="10" t="n">
        <f aca="false">Kluppierungsprotokoll!S14/$B$6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Kluppierungsprotokoll!C15/$B$6</f>
        <v>0</v>
      </c>
      <c r="D15" s="10" t="n">
        <f aca="false">Kluppierungsprotokoll!D15/$B$6</f>
        <v>0</v>
      </c>
      <c r="E15" s="10" t="n">
        <f aca="false">Kluppierungsprotokoll!E15/$B$6</f>
        <v>0</v>
      </c>
      <c r="F15" s="10" t="n">
        <f aca="false">Kluppierungsprotokoll!F15/$B$6</f>
        <v>0</v>
      </c>
      <c r="G15" s="10" t="n">
        <f aca="false">Kluppierungsprotokoll!G15/$B$6</f>
        <v>0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0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0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Kluppierungsprotokoll!C16/$B$6</f>
        <v>0</v>
      </c>
      <c r="D16" s="10" t="n">
        <f aca="false">Kluppierungsprotokoll!D16/$B$6</f>
        <v>0</v>
      </c>
      <c r="E16" s="10" t="n">
        <f aca="false">Kluppierungsprotokoll!E16/$B$6</f>
        <v>0</v>
      </c>
      <c r="F16" s="10" t="n">
        <f aca="false">Kluppierungsprotokoll!F16/$B$6</f>
        <v>0</v>
      </c>
      <c r="G16" s="10" t="n">
        <f aca="false">Kluppierungsprotokoll!G16/$B$6</f>
        <v>0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0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Kluppierungsprotokoll!C17/$B$6</f>
        <v>0</v>
      </c>
      <c r="D17" s="10" t="n">
        <f aca="false">Kluppierungsprotokoll!D17/$B$6</f>
        <v>0</v>
      </c>
      <c r="E17" s="10" t="n">
        <f aca="false">Kluppierungsprotokoll!E17/$B$6</f>
        <v>0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Kluppierungsprotokoll!C18/$B$6</f>
        <v>0</v>
      </c>
      <c r="D18" s="10" t="n">
        <f aca="false">Kluppierungsprotokoll!D18/$B$6</f>
        <v>0</v>
      </c>
      <c r="E18" s="10" t="n">
        <f aca="false">Kluppierungsprotokoll!E18/$B$6</f>
        <v>0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Kluppierungsprotokoll!C19/$B$6</f>
        <v>0</v>
      </c>
      <c r="D19" s="10" t="n">
        <f aca="false">Kluppierungsprotokoll!D19/$B$6</f>
        <v>0</v>
      </c>
      <c r="E19" s="10" t="n">
        <f aca="false">Kluppierungsprotokoll!E19/$B$6</f>
        <v>0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Kluppierungsprotokoll!C20/$B$6</f>
        <v>0</v>
      </c>
      <c r="D20" s="10" t="n">
        <f aca="false">Kluppierungsprotokoll!D20/$B$6</f>
        <v>0</v>
      </c>
      <c r="E20" s="10" t="n">
        <f aca="false">Kluppierungsprotokoll!E20/$B$6</f>
        <v>0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Kluppierungsprotokoll!C21/$B$6</f>
        <v>0</v>
      </c>
      <c r="D21" s="10" t="n">
        <f aca="false">Kluppierungsprotokoll!D21/$B$6</f>
        <v>0</v>
      </c>
      <c r="E21" s="10" t="n">
        <f aca="false">Kluppierungsprotokoll!E21/$B$6</f>
        <v>0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Kluppierungsprotokoll!C22/$B$6</f>
        <v>0</v>
      </c>
      <c r="D22" s="10" t="n">
        <f aca="false">Kluppierungsprotokoll!D22/$B$6</f>
        <v>0</v>
      </c>
      <c r="E22" s="10" t="n">
        <f aca="false">Kluppierungsprotokoll!E22/$B$6</f>
        <v>0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Kluppierungsprotokoll!C23/$B$6</f>
        <v>0</v>
      </c>
      <c r="D23" s="10" t="n">
        <f aca="false">Kluppierungsprotokoll!D23/$B$6</f>
        <v>0</v>
      </c>
      <c r="E23" s="10" t="n">
        <f aca="false">Kluppierungsprotokoll!E23/$B$6</f>
        <v>0</v>
      </c>
      <c r="F23" s="10" t="n">
        <f aca="false">Kluppierungsprotokoll!F23/$B$6</f>
        <v>0</v>
      </c>
      <c r="G23" s="10" t="n">
        <f aca="false">Kluppierungsprotokoll!G23/$B$6</f>
        <v>0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Kluppierungsprotokoll!C24/$B$6</f>
        <v>0</v>
      </c>
      <c r="D24" s="10" t="n">
        <f aca="false">Kluppierungsprotokoll!D24/$B$6</f>
        <v>0</v>
      </c>
      <c r="E24" s="10" t="n">
        <f aca="false">Kluppierungsprotokoll!E24/$B$6</f>
        <v>0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Kluppierungsprotokoll!C25/$B$6</f>
        <v>0</v>
      </c>
      <c r="D25" s="10" t="n">
        <f aca="false">Kluppierungsprotokoll!D25/$B$6</f>
        <v>0</v>
      </c>
      <c r="E25" s="10" t="n">
        <f aca="false">Kluppierungsprotokoll!E25/$B$6</f>
        <v>0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Kluppierungsprotokoll!C26/$B$6</f>
        <v>0</v>
      </c>
      <c r="D26" s="10" t="n">
        <f aca="false">Kluppierungsprotokoll!D26/$B$6</f>
        <v>0</v>
      </c>
      <c r="E26" s="10" t="n">
        <f aca="false">Kluppierungsprotokoll!E26/$B$6</f>
        <v>4.74158368895211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0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0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44</v>
      </c>
    </row>
    <row r="2" customFormat="false" ht="15.75" hidden="false" customHeight="false" outlineLevel="0" collapsed="false">
      <c r="A2" s="25" t="s">
        <v>45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0.2109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Kluppierungsprotokoll!C9*($A9/200)^2*PI()</f>
        <v>0</v>
      </c>
      <c r="D9" s="9" t="n">
        <f aca="false">Kluppierungsprotokoll!D9*($A9/200)^2*PI()</f>
        <v>0</v>
      </c>
      <c r="E9" s="9" t="n">
        <f aca="false">Kluppierungsprotokoll!E9*($A9/200)^2*PI()</f>
        <v>0.330809706423005</v>
      </c>
      <c r="F9" s="9" t="n">
        <f aca="false">Kluppierungsprotokoll!F9*($A9/200)^2*PI()</f>
        <v>0</v>
      </c>
      <c r="G9" s="9" t="n">
        <f aca="false">Kluppierungsprotokoll!G9*($A9/200)^2*PI()</f>
        <v>0.229022104446696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</v>
      </c>
      <c r="K9" s="9" t="n">
        <f aca="false">Kluppierungsprotokoll!K9*($A9/200)^2*PI()</f>
        <v>0</v>
      </c>
      <c r="L9" s="9" t="n">
        <f aca="false">Kluppierungsprotokoll!L9*($A9/200)^2*PI()</f>
        <v>0</v>
      </c>
      <c r="M9" s="9" t="n">
        <f aca="false">Kluppierungsprotokoll!M9*($A9/200)^2*PI()</f>
        <v>0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0</v>
      </c>
      <c r="Q9" s="9" t="n">
        <f aca="false">Kluppierungsprotokoll!Q9*($A9/200)^2*PI()</f>
        <v>0</v>
      </c>
      <c r="R9" s="9" t="n">
        <f aca="false">Kluppierungsprotokoll!R9*($A9/200)^2*PI()</f>
        <v>0</v>
      </c>
      <c r="S9" s="9" t="n">
        <f aca="false">Kluppierungsprotokoll!S9*($A9/200)^2*PI()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Kluppierungsprotokoll!C10*($A10/200)^2*PI()</f>
        <v>0</v>
      </c>
      <c r="D10" s="10" t="n">
        <f aca="false">Kluppierungsprotokoll!D10*($A10/200)^2*PI()</f>
        <v>0</v>
      </c>
      <c r="E10" s="10" t="n">
        <f aca="false">Kluppierungsprotokoll!E10*($A10/200)^2*PI()</f>
        <v>0.532185795518111</v>
      </c>
      <c r="F10" s="10" t="n">
        <f aca="false">Kluppierungsprotokoll!F10*($A10/200)^2*PI()</f>
        <v>0</v>
      </c>
      <c r="G10" s="10" t="n">
        <f aca="false">Kluppierungsprotokoll!G10*($A10/200)^2*PI()</f>
        <v>0.114039813325309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</v>
      </c>
      <c r="K10" s="10" t="n">
        <f aca="false">Kluppierungsprotokoll!K10*($A10/200)^2*PI()</f>
        <v>0</v>
      </c>
      <c r="L10" s="10" t="n">
        <f aca="false">Kluppierungsprotokoll!L10*($A10/200)^2*PI()</f>
        <v>0</v>
      </c>
      <c r="M10" s="10" t="n">
        <f aca="false">Kluppierungsprotokoll!M10*($A10/200)^2*PI()</f>
        <v>0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0</v>
      </c>
      <c r="Q10" s="10" t="n">
        <f aca="false">Kluppierungsprotokoll!Q10*($A10/200)^2*PI()</f>
        <v>0</v>
      </c>
      <c r="R10" s="10" t="n">
        <f aca="false">Kluppierungsprotokoll!R10*($A10/200)^2*PI()</f>
        <v>0</v>
      </c>
      <c r="S10" s="10" t="n">
        <f aca="false">Kluppierungsprotokoll!S10*($A10/200)^2*PI()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Kluppierungsprotokoll!C11*($A11/200)^2*PI()</f>
        <v>0</v>
      </c>
      <c r="D11" s="10" t="n">
        <f aca="false">Kluppierungsprotokoll!D11*($A11/200)^2*PI()</f>
        <v>0</v>
      </c>
      <c r="E11" s="10" t="n">
        <f aca="false">Kluppierungsprotokoll!E11*($A11/200)^2*PI()</f>
        <v>0.42474332676534</v>
      </c>
      <c r="F11" s="10" t="n">
        <f aca="false">Kluppierungsprotokoll!F11*($A11/200)^2*PI()</f>
        <v>0</v>
      </c>
      <c r="G11" s="10" t="n">
        <f aca="false">Kluppierungsprotokoll!G11*($A11/200)^2*PI()</f>
        <v>0.21237166338267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</v>
      </c>
      <c r="K11" s="10" t="n">
        <f aca="false">Kluppierungsprotokoll!K11*($A11/200)^2*PI()</f>
        <v>0</v>
      </c>
      <c r="L11" s="10" t="n">
        <f aca="false">Kluppierungsprotokoll!L11*($A11/200)^2*PI()</f>
        <v>0</v>
      </c>
      <c r="M11" s="10" t="n">
        <f aca="false">Kluppierungsprotokoll!M11*($A11/200)^2*PI()</f>
        <v>0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</v>
      </c>
      <c r="Q11" s="10" t="n">
        <f aca="false">Kluppierungsprotokoll!Q11*($A11/200)^2*PI()</f>
        <v>0</v>
      </c>
      <c r="R11" s="10" t="n">
        <f aca="false">Kluppierungsprotokoll!R11*($A11/200)^2*PI()</f>
        <v>0</v>
      </c>
      <c r="S11" s="10" t="n">
        <f aca="false">Kluppierungsprotokoll!S11*($A11/200)^2*PI()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Kluppierungsprotokoll!C12*($A12/200)^2*PI()</f>
        <v>0</v>
      </c>
      <c r="D12" s="10" t="n">
        <f aca="false">Kluppierungsprotokoll!D12*($A12/200)^2*PI()</f>
        <v>0</v>
      </c>
      <c r="E12" s="10" t="n">
        <f aca="false">Kluppierungsprotokoll!E12*($A12/200)^2*PI()</f>
        <v>0.777544181763474</v>
      </c>
      <c r="F12" s="10" t="n">
        <f aca="false">Kluppierungsprotokoll!F12*($A12/200)^2*PI()</f>
        <v>0</v>
      </c>
      <c r="G12" s="10" t="n">
        <f aca="false">Kluppierungsprotokoll!G12*($A12/200)^2*PI()</f>
        <v>0.141371669411541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</v>
      </c>
      <c r="Q12" s="10" t="n">
        <f aca="false">Kluppierungsprotokoll!Q12*($A12/200)^2*PI()</f>
        <v>0</v>
      </c>
      <c r="R12" s="10" t="n">
        <f aca="false">Kluppierungsprotokoll!R12*($A12/200)^2*PI()</f>
        <v>0</v>
      </c>
      <c r="S12" s="10" t="n">
        <f aca="false">Kluppierungsprotokoll!S12*($A12/200)^2*PI()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Kluppierungsprotokoll!C13*($A13/200)^2*PI()</f>
        <v>0.090792027688745</v>
      </c>
      <c r="D13" s="10" t="n">
        <f aca="false">Kluppierungsprotokoll!D13*($A13/200)^2*PI()</f>
        <v>0</v>
      </c>
      <c r="E13" s="10" t="n">
        <f aca="false">Kluppierungsprotokoll!E13*($A13/200)^2*PI()</f>
        <v>0.272376083066235</v>
      </c>
      <c r="F13" s="10" t="n">
        <f aca="false">Kluppierungsprotokoll!F13*($A13/200)^2*PI()</f>
        <v>0</v>
      </c>
      <c r="G13" s="10" t="n">
        <f aca="false">Kluppierungsprotokoll!G13*($A13/200)^2*PI()</f>
        <v>0.272376083066235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</v>
      </c>
      <c r="Q13" s="10" t="n">
        <f aca="false">Kluppierungsprotokoll!Q13*($A13/200)^2*PI()</f>
        <v>0</v>
      </c>
      <c r="R13" s="10" t="n">
        <f aca="false">Kluppierungsprotokoll!R13*($A13/200)^2*PI()</f>
        <v>0</v>
      </c>
      <c r="S13" s="10" t="n">
        <f aca="false">Kluppierungsprotokoll!S13*($A13/200)^2*PI()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Kluppierungsprotokoll!C14*($A14/200)^2*PI()</f>
        <v>0</v>
      </c>
      <c r="D14" s="10" t="n">
        <f aca="false">Kluppierungsprotokoll!D14*($A14/200)^2*PI()</f>
        <v>0</v>
      </c>
      <c r="E14" s="10" t="n">
        <f aca="false">Kluppierungsprotokoll!E14*($A14/200)^2*PI()</f>
        <v>0.226822989589183</v>
      </c>
      <c r="F14" s="10" t="n">
        <f aca="false">Kluppierungsprotokoll!F14*($A14/200)^2*PI()</f>
        <v>0</v>
      </c>
      <c r="G14" s="10" t="n">
        <f aca="false">Kluppierungsprotokoll!G14*($A14/200)^2*PI()</f>
        <v>0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</v>
      </c>
      <c r="K14" s="10" t="n">
        <f aca="false">Kluppierungsprotokoll!K14*($A14/200)^2*PI()</f>
        <v>0</v>
      </c>
      <c r="L14" s="10" t="n">
        <f aca="false">Kluppierungsprotokoll!L14*($A14/200)^2*PI()</f>
        <v>0</v>
      </c>
      <c r="M14" s="10" t="n">
        <f aca="false">Kluppierungsprotokoll!M14*($A14/200)^2*PI()</f>
        <v>0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</v>
      </c>
      <c r="Q14" s="10" t="n">
        <f aca="false">Kluppierungsprotokoll!Q14*($A14/200)^2*PI()</f>
        <v>0</v>
      </c>
      <c r="R14" s="10" t="n">
        <f aca="false">Kluppierungsprotokoll!R14*($A14/200)^2*PI()</f>
        <v>0</v>
      </c>
      <c r="S14" s="10" t="n">
        <f aca="false">Kluppierungsprotokoll!S14*($A14/200)^2*PI()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Kluppierungsprotokoll!C15*($A15/200)^2*PI()</f>
        <v>0</v>
      </c>
      <c r="D15" s="10" t="n">
        <f aca="false">Kluppierungsprotokoll!D15*($A15/200)^2*PI()</f>
        <v>0</v>
      </c>
      <c r="E15" s="10" t="n">
        <f aca="false">Kluppierungsprotokoll!E15*($A15/200)^2*PI()</f>
        <v>0</v>
      </c>
      <c r="F15" s="10" t="n">
        <f aca="false">Kluppierungsprotokoll!F15*($A15/200)^2*PI()</f>
        <v>0</v>
      </c>
      <c r="G15" s="10" t="n">
        <f aca="false">Kluppierungsprotokoll!G15*($A15/200)^2*PI()</f>
        <v>0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Kluppierungsprotokoll!C16*($A16/200)^2*PI()</f>
        <v>0</v>
      </c>
      <c r="D16" s="10" t="n">
        <f aca="false">Kluppierungsprotokoll!D16*($A16/200)^2*PI()</f>
        <v>0</v>
      </c>
      <c r="E16" s="10" t="n">
        <f aca="false">Kluppierungsprotokoll!E16*($A16/200)^2*PI()</f>
        <v>0</v>
      </c>
      <c r="F16" s="10" t="n">
        <f aca="false">Kluppierungsprotokoll!F16*($A16/200)^2*PI()</f>
        <v>0</v>
      </c>
      <c r="G16" s="10" t="n">
        <f aca="false">Kluppierungsprotokoll!G16*($A16/200)^2*PI()</f>
        <v>0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Kluppierungsprotokoll!C17*($A17/200)^2*PI()</f>
        <v>0</v>
      </c>
      <c r="D17" s="10" t="n">
        <f aca="false">Kluppierungsprotokoll!D17*($A17/200)^2*PI()</f>
        <v>0</v>
      </c>
      <c r="E17" s="10" t="n">
        <f aca="false">Kluppierungsprotokoll!E17*($A17/200)^2*PI()</f>
        <v>0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Kluppierungsprotokoll!C18*($A18/200)^2*PI()</f>
        <v>0</v>
      </c>
      <c r="D18" s="10" t="n">
        <f aca="false">Kluppierungsprotokoll!D18*($A18/200)^2*PI()</f>
        <v>0</v>
      </c>
      <c r="E18" s="10" t="n">
        <f aca="false">Kluppierungsprotokoll!E18*($A18/200)^2*PI()</f>
        <v>0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Kluppierungsprotokoll!C19*($A19/200)^2*PI()</f>
        <v>0</v>
      </c>
      <c r="D19" s="10" t="n">
        <f aca="false">Kluppierungsprotokoll!D19*($A19/200)^2*PI()</f>
        <v>0</v>
      </c>
      <c r="E19" s="10" t="n">
        <f aca="false">Kluppierungsprotokoll!E19*($A19/200)^2*PI()</f>
        <v>0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Kluppierungsprotokoll!C20*($A20/200)^2*PI()</f>
        <v>0</v>
      </c>
      <c r="D20" s="10" t="n">
        <f aca="false">Kluppierungsprotokoll!D20*($A20/200)^2*PI()</f>
        <v>0</v>
      </c>
      <c r="E20" s="10" t="n">
        <f aca="false">Kluppierungsprotokoll!E20*($A20/200)^2*PI()</f>
        <v>0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Kluppierungsprotokoll!C21*($A21/200)^2*PI()</f>
        <v>0</v>
      </c>
      <c r="D21" s="10" t="n">
        <f aca="false">Kluppierungsprotokoll!D21*($A21/200)^2*PI()</f>
        <v>0</v>
      </c>
      <c r="E21" s="10" t="n">
        <f aca="false">Kluppierungsprotokoll!E21*($A21/200)^2*PI()</f>
        <v>0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Kluppierungsprotokoll!C22*($A22/200)^2*PI()</f>
        <v>0</v>
      </c>
      <c r="D22" s="10" t="n">
        <f aca="false">Kluppierungsprotokoll!D22*($A22/200)^2*PI()</f>
        <v>0</v>
      </c>
      <c r="E22" s="10" t="n">
        <f aca="false">Kluppierungsprotokoll!E22*($A22/200)^2*PI()</f>
        <v>0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Kluppierungsprotokoll!C23*($A23/200)^2*PI()</f>
        <v>0</v>
      </c>
      <c r="D23" s="10" t="n">
        <f aca="false">Kluppierungsprotokoll!D23*($A23/200)^2*PI()</f>
        <v>0</v>
      </c>
      <c r="E23" s="10" t="n">
        <f aca="false">Kluppierungsprotokoll!E23*($A23/200)^2*PI()</f>
        <v>0</v>
      </c>
      <c r="F23" s="10" t="n">
        <f aca="false">Kluppierungsprotokoll!F23*($A23/200)^2*PI()</f>
        <v>0</v>
      </c>
      <c r="G23" s="10" t="n">
        <f aca="false">Kluppierungsprotokoll!G23*($A23/200)^2*PI()</f>
        <v>0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Kluppierungsprotokoll!C24*($A24/200)^2*PI()</f>
        <v>0</v>
      </c>
      <c r="D24" s="10" t="n">
        <f aca="false">Kluppierungsprotokoll!D24*($A24/200)^2*PI()</f>
        <v>0</v>
      </c>
      <c r="E24" s="10" t="n">
        <f aca="false">Kluppierungsprotokoll!E24*($A24/200)^2*PI()</f>
        <v>0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Kluppierungsprotokoll!C25*($A25/200)^2*PI()</f>
        <v>0</v>
      </c>
      <c r="D25" s="10" t="n">
        <f aca="false">Kluppierungsprotokoll!D25*($A25/200)^2*PI()</f>
        <v>0</v>
      </c>
      <c r="E25" s="10" t="n">
        <f aca="false">Kluppierungsprotokoll!E25*($A25/200)^2*PI()</f>
        <v>0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Kluppierungsprotokoll!C26*($A26/200)^2*PI()</f>
        <v>0</v>
      </c>
      <c r="D26" s="10" t="n">
        <f aca="false">Kluppierungsprotokoll!D26*($A26/200)^2*PI()</f>
        <v>0</v>
      </c>
      <c r="E26" s="10" t="n">
        <f aca="false">Kluppierungsprotokoll!E26*($A26/200)^2*PI()</f>
        <v>0.580880481648753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0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false" outlineLevel="0" collapsed="false">
      <c r="A53" s="0" t="s">
        <v>46</v>
      </c>
      <c r="B53" s="0" t="s">
        <v>29</v>
      </c>
      <c r="C53" s="0" t="n">
        <f aca="false">SUM(C9:C51)</f>
        <v>0.090792027688745</v>
      </c>
      <c r="D53" s="0" t="n">
        <f aca="false">SUM(D9:D51)</f>
        <v>0</v>
      </c>
      <c r="E53" s="0" t="n">
        <f aca="false">SUM(E9:E51)</f>
        <v>3.1453625647741</v>
      </c>
      <c r="F53" s="0" t="n">
        <f aca="false">SUM(F9:F51)</f>
        <v>0</v>
      </c>
      <c r="G53" s="0" t="n">
        <f aca="false">SUM(G9:G51)</f>
        <v>0.969181333632451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4.2053359260953</v>
      </c>
    </row>
    <row r="54" customFormat="false" ht="15.75" hidden="false" customHeight="false" outlineLevel="0" collapsed="false">
      <c r="A54" s="0" t="s">
        <v>46</v>
      </c>
      <c r="B54" s="0" t="s">
        <v>31</v>
      </c>
      <c r="C54" s="0" t="n">
        <f aca="false">C53/$B$6</f>
        <v>0.430497997575842</v>
      </c>
      <c r="D54" s="0" t="n">
        <f aca="false">D53/$B$6</f>
        <v>0</v>
      </c>
      <c r="E54" s="0" t="n">
        <f aca="false">E53/$B$6</f>
        <v>14.9139998329735</v>
      </c>
      <c r="F54" s="0" t="n">
        <f aca="false">F53/$B$6</f>
        <v>0</v>
      </c>
      <c r="G54" s="0" t="n">
        <f aca="false">G53/$B$6</f>
        <v>4.59545440318848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19.9399522337378</v>
      </c>
    </row>
    <row r="55" customFormat="false" ht="15.75" hidden="false" customHeight="false" outlineLevel="0" collapsed="false">
      <c r="A55" s="0" t="s">
        <v>46</v>
      </c>
      <c r="B55" s="0" t="s">
        <v>47</v>
      </c>
      <c r="C55" s="0" t="n">
        <f aca="false">C54/$T54</f>
        <v>0.0215897206036157</v>
      </c>
      <c r="D55" s="0" t="n">
        <f aca="false">D54/$T54</f>
        <v>0</v>
      </c>
      <c r="E55" s="0" t="n">
        <f aca="false">E54/$T54</f>
        <v>0.747945614821455</v>
      </c>
      <c r="F55" s="0" t="n">
        <f aca="false">F54/$T54</f>
        <v>0</v>
      </c>
      <c r="G55" s="0" t="n">
        <f aca="false">G54/$T54</f>
        <v>0.230464664574929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48</v>
      </c>
    </row>
    <row r="2" customFormat="false" ht="15.75" hidden="false" customHeight="false" outlineLevel="0" collapsed="false">
      <c r="A2" s="25" t="s">
        <v>49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0.2109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Kluppierungsprotokoll!C9*$B9</f>
        <v>0</v>
      </c>
      <c r="D9" s="9" t="n">
        <f aca="false">Kluppierungsprotokoll!D9*$B9</f>
        <v>0</v>
      </c>
      <c r="E9" s="9" t="n">
        <f aca="false">Kluppierungsprotokoll!E9*$B9</f>
        <v>0</v>
      </c>
      <c r="F9" s="9" t="n">
        <f aca="false">Kluppierungsprotokoll!F9*$B9</f>
        <v>0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</v>
      </c>
      <c r="K9" s="9" t="n">
        <f aca="false">Kluppierungsprotokoll!K9*$B9</f>
        <v>0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</v>
      </c>
      <c r="S9" s="9" t="n">
        <f aca="false">Kluppierungsprotokoll!S9*$B9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Kluppierungsprotokoll!C10*$B10</f>
        <v>0</v>
      </c>
      <c r="D10" s="10" t="n">
        <f aca="false">Kluppierungsprotokoll!D10*$B10</f>
        <v>0</v>
      </c>
      <c r="E10" s="10" t="n">
        <f aca="false">Kluppierungsprotokoll!E10*$B10</f>
        <v>0</v>
      </c>
      <c r="F10" s="10" t="n">
        <f aca="false">Kluppierungsprotokoll!F10*$B10</f>
        <v>0</v>
      </c>
      <c r="G10" s="10" t="n">
        <f aca="false">Kluppierungsprotokoll!G10*$B10</f>
        <v>0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</v>
      </c>
      <c r="K10" s="10" t="n">
        <f aca="false">Kluppierungsprotokoll!K10*$B10</f>
        <v>0</v>
      </c>
      <c r="L10" s="10" t="n">
        <f aca="false">Kluppierungsprotokoll!L10*$B10</f>
        <v>0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Kluppierungsprotokoll!C11*$B11</f>
        <v>0</v>
      </c>
      <c r="D11" s="10" t="n">
        <f aca="false">Kluppierungsprotokoll!D11*$B11</f>
        <v>0</v>
      </c>
      <c r="E11" s="10" t="n">
        <f aca="false">Kluppierungsprotokoll!E11*$B11</f>
        <v>0</v>
      </c>
      <c r="F11" s="10" t="n">
        <f aca="false">Kluppierungsprotokoll!F11*$B11</f>
        <v>0</v>
      </c>
      <c r="G11" s="10" t="n">
        <f aca="false">Kluppierungsprotokoll!G11*$B11</f>
        <v>0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</v>
      </c>
      <c r="K11" s="10" t="n">
        <f aca="false">Kluppierungsprotokoll!K11*$B11</f>
        <v>0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</v>
      </c>
      <c r="S11" s="10" t="n">
        <f aca="false">Kluppierungsprotokoll!S11*$B11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Kluppierungsprotokoll!C12*$B12</f>
        <v>0</v>
      </c>
      <c r="D12" s="10" t="n">
        <f aca="false">Kluppierungsprotokoll!D12*$B12</f>
        <v>0</v>
      </c>
      <c r="E12" s="10" t="n">
        <f aca="false">Kluppierungsprotokoll!E12*$B12</f>
        <v>0</v>
      </c>
      <c r="F12" s="10" t="n">
        <f aca="false">Kluppierungsprotokoll!F12*$B12</f>
        <v>0</v>
      </c>
      <c r="G12" s="10" t="n">
        <f aca="false">Kluppierungsprotokoll!G12*$B12</f>
        <v>0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0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</v>
      </c>
      <c r="S12" s="10" t="n">
        <f aca="false">Kluppierungsprotokoll!S12*$B12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Kluppierungsprotokoll!C13*$B13</f>
        <v>0</v>
      </c>
      <c r="D13" s="10" t="n">
        <f aca="false">Kluppierungsprotokoll!D13*$B13</f>
        <v>0</v>
      </c>
      <c r="E13" s="10" t="n">
        <f aca="false">Kluppierungsprotokoll!E13*$B13</f>
        <v>0</v>
      </c>
      <c r="F13" s="10" t="n">
        <f aca="false">Kluppierungsprotokoll!F13*$B13</f>
        <v>0</v>
      </c>
      <c r="G13" s="10" t="n">
        <f aca="false">Kluppierungsprotokoll!G13*$B13</f>
        <v>0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Kluppierungsprotokoll!C14*$B14</f>
        <v>0</v>
      </c>
      <c r="D14" s="10" t="n">
        <f aca="false">Kluppierungsprotokoll!D14*$B14</f>
        <v>0</v>
      </c>
      <c r="E14" s="10" t="n">
        <f aca="false">Kluppierungsprotokoll!E14*$B14</f>
        <v>0</v>
      </c>
      <c r="F14" s="10" t="n">
        <f aca="false">Kluppierungsprotokoll!F14*$B14</f>
        <v>0</v>
      </c>
      <c r="G14" s="10" t="n">
        <f aca="false">Kluppierungsprotokoll!G14*$B14</f>
        <v>0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0</v>
      </c>
      <c r="K14" s="10" t="n">
        <f aca="false">Kluppierungsprotokoll!K14*$B14</f>
        <v>0</v>
      </c>
      <c r="L14" s="10" t="n">
        <f aca="false">Kluppierungsprotokoll!L14*$B14</f>
        <v>0</v>
      </c>
      <c r="M14" s="10" t="n">
        <f aca="false">Kluppierungsprotokoll!M14*$B14</f>
        <v>0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Kluppierungsprotokoll!C15*$B15</f>
        <v>0</v>
      </c>
      <c r="D15" s="10" t="n">
        <f aca="false">Kluppierungsprotokoll!D15*$B15</f>
        <v>0</v>
      </c>
      <c r="E15" s="10" t="n">
        <f aca="false">Kluppierungsprotokoll!E15*$B15</f>
        <v>0</v>
      </c>
      <c r="F15" s="10" t="n">
        <f aca="false">Kluppierungsprotokoll!F15*$B15</f>
        <v>0</v>
      </c>
      <c r="G15" s="10" t="n">
        <f aca="false">Kluppierungsprotokoll!G15*$B15</f>
        <v>0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Kluppierungsprotokoll!C16*$B16</f>
        <v>0</v>
      </c>
      <c r="D16" s="10" t="n">
        <f aca="false">Kluppierungsprotokoll!D16*$B16</f>
        <v>0</v>
      </c>
      <c r="E16" s="10" t="n">
        <f aca="false">Kluppierungsprotokoll!E16*$B16</f>
        <v>0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Kluppierungsprotokoll!C17*$B17</f>
        <v>0</v>
      </c>
      <c r="D17" s="10" t="n">
        <f aca="false">Kluppierungsprotokoll!D17*$B17</f>
        <v>0</v>
      </c>
      <c r="E17" s="10" t="n">
        <f aca="false">Kluppierungsprotokoll!E17*$B17</f>
        <v>0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Kluppierungsprotokoll!C18*$B18</f>
        <v>0</v>
      </c>
      <c r="D18" s="10" t="n">
        <f aca="false">Kluppierungsprotokoll!D18*$B18</f>
        <v>0</v>
      </c>
      <c r="E18" s="10" t="n">
        <f aca="false">Kluppierungsprotokoll!E18*$B18</f>
        <v>0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Kluppierungsprotokoll!C19*$B19</f>
        <v>0</v>
      </c>
      <c r="D19" s="10" t="n">
        <f aca="false">Kluppierungsprotokoll!D19*$B19</f>
        <v>0</v>
      </c>
      <c r="E19" s="10" t="n">
        <f aca="false">Kluppierungsprotokoll!E19*$B19</f>
        <v>0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Kluppierungsprotokoll!C20*$B20</f>
        <v>0</v>
      </c>
      <c r="D20" s="10" t="n">
        <f aca="false">Kluppierungsprotokoll!D20*$B20</f>
        <v>0</v>
      </c>
      <c r="E20" s="10" t="n">
        <f aca="false">Kluppierungsprotokoll!E20*$B20</f>
        <v>0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Kluppierungsprotokoll!C21*$B21</f>
        <v>0</v>
      </c>
      <c r="D21" s="10" t="n">
        <f aca="false">Kluppierungsprotokoll!D21*$B21</f>
        <v>0</v>
      </c>
      <c r="E21" s="10" t="n">
        <f aca="false">Kluppierungsprotokoll!E21*$B21</f>
        <v>0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Kluppierungsprotokoll!C22*$B22</f>
        <v>0</v>
      </c>
      <c r="D22" s="10" t="n">
        <f aca="false">Kluppierungsprotokoll!D22*$B22</f>
        <v>0</v>
      </c>
      <c r="E22" s="10" t="n">
        <f aca="false">Kluppierungsprotokoll!E22*$B22</f>
        <v>0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Kluppierungsprotokoll!C23*$B23</f>
        <v>0</v>
      </c>
      <c r="D23" s="10" t="n">
        <f aca="false">Kluppierungsprotokoll!D23*$B23</f>
        <v>0</v>
      </c>
      <c r="E23" s="10" t="n">
        <f aca="false">Kluppierungsprotokoll!E23*$B23</f>
        <v>0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Kluppierungsprotokoll!C24*$B24</f>
        <v>0</v>
      </c>
      <c r="D24" s="10" t="n">
        <f aca="false">Kluppierungsprotokoll!D24*$B24</f>
        <v>0</v>
      </c>
      <c r="E24" s="10" t="n">
        <f aca="false">Kluppierungsprotokoll!E24*$B24</f>
        <v>0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Kluppierungsprotokoll!C25*$B25</f>
        <v>0</v>
      </c>
      <c r="D25" s="10" t="n">
        <f aca="false">Kluppierungsprotokoll!D25*$B25</f>
        <v>0</v>
      </c>
      <c r="E25" s="10" t="n">
        <f aca="false">Kluppierungsprotokoll!E25*$B25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Kluppierungsprotokoll!C26*$B26</f>
        <v>0</v>
      </c>
      <c r="D26" s="10" t="n">
        <f aca="false">Kluppierungsprotokoll!D26*$B26</f>
        <v>0</v>
      </c>
      <c r="E26" s="10" t="n">
        <f aca="false">Kluppierungsprotokoll!E26*$B26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Kluppierungsprotokoll!C27*$B27</f>
        <v>0</v>
      </c>
      <c r="D27" s="10" t="n">
        <f aca="false">Kluppierungsprotokoll!D27*$B27</f>
        <v>0</v>
      </c>
      <c r="E27" s="10" t="n">
        <f aca="false">Kluppierungsprotokoll!E27*$B27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Kluppierungsprotokoll!C28*$B28</f>
        <v>0</v>
      </c>
      <c r="D28" s="10" t="n">
        <f aca="false">Kluppierungsprotokoll!D28*$B28</f>
        <v>0</v>
      </c>
      <c r="E28" s="10" t="n">
        <f aca="false">Kluppierungsprotokoll!E28*$B28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false" outlineLevel="0" collapsed="false">
      <c r="A53" s="0" t="s">
        <v>50</v>
      </c>
      <c r="B53" s="0" t="s">
        <v>29</v>
      </c>
      <c r="C53" s="0" t="n">
        <f aca="false">SUM(C9:C51)</f>
        <v>0</v>
      </c>
      <c r="D53" s="0" t="n">
        <f aca="false">SUM(D9:D51)</f>
        <v>0</v>
      </c>
      <c r="E53" s="0" t="n">
        <f aca="false">SUM(E9:E51)</f>
        <v>0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0</v>
      </c>
    </row>
    <row r="54" customFormat="false" ht="15.75" hidden="false" customHeight="false" outlineLevel="0" collapsed="false">
      <c r="A54" s="0" t="s">
        <v>50</v>
      </c>
      <c r="B54" s="0" t="s">
        <v>31</v>
      </c>
      <c r="C54" s="0" t="n">
        <f aca="false">C53/$B$6</f>
        <v>0</v>
      </c>
      <c r="D54" s="0" t="n">
        <f aca="false">D53/$B$6</f>
        <v>0</v>
      </c>
      <c r="E54" s="0" t="n">
        <f aca="false">E53/$B$6</f>
        <v>0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0</v>
      </c>
    </row>
    <row r="55" customFormat="false" ht="15.75" hidden="false" customHeight="false" outlineLevel="0" collapsed="false">
      <c r="A55" s="0" t="s">
        <v>50</v>
      </c>
      <c r="B55" s="0" t="s">
        <v>47</v>
      </c>
      <c r="C55" s="0" t="e">
        <f aca="false">C54/$T54</f>
        <v>#DIV/0!</v>
      </c>
      <c r="D55" s="0" t="e">
        <f aca="false">D54/$T54</f>
        <v>#DIV/0!</v>
      </c>
      <c r="E55" s="0" t="e">
        <f aca="false">E54/$T54</f>
        <v>#DIV/0!</v>
      </c>
      <c r="F55" s="0" t="e">
        <f aca="false">F54/$T54</f>
        <v>#DIV/0!</v>
      </c>
      <c r="G55" s="0" t="e">
        <f aca="false">G54/$T54</f>
        <v>#DIV/0!</v>
      </c>
      <c r="H55" s="0" t="e">
        <f aca="false">H54/$T54</f>
        <v>#DIV/0!</v>
      </c>
      <c r="I55" s="0" t="e">
        <f aca="false">I54/$T54</f>
        <v>#DIV/0!</v>
      </c>
      <c r="J55" s="0" t="e">
        <f aca="false">J54/$T54</f>
        <v>#DIV/0!</v>
      </c>
      <c r="K55" s="0" t="e">
        <f aca="false">K54/$T54</f>
        <v>#DIV/0!</v>
      </c>
      <c r="L55" s="0" t="e">
        <f aca="false">L54/$T54</f>
        <v>#DIV/0!</v>
      </c>
      <c r="M55" s="0" t="e">
        <f aca="false">M54/$T54</f>
        <v>#DIV/0!</v>
      </c>
      <c r="N55" s="0" t="e">
        <f aca="false">N54/$T54</f>
        <v>#DIV/0!</v>
      </c>
      <c r="O55" s="0" t="e">
        <f aca="false">O54/$T54</f>
        <v>#DIV/0!</v>
      </c>
      <c r="P55" s="0" t="e">
        <f aca="false">P54/$T54</f>
        <v>#DIV/0!</v>
      </c>
      <c r="Q55" s="0" t="e">
        <f aca="false">Q54/$T54</f>
        <v>#DIV/0!</v>
      </c>
      <c r="R55" s="0" t="e">
        <f aca="false">R54/$T54</f>
        <v>#DIV/0!</v>
      </c>
      <c r="S55" s="0" t="e">
        <f aca="false">S54/$T54</f>
        <v>#DIV/0!</v>
      </c>
      <c r="T55" s="0" t="e">
        <f aca="false">SUM(C55:S55)</f>
        <v>#DIV/0!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2026-05-11T07:14:02Z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