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<sst xmlns="http://schemas.openxmlformats.org/spreadsheetml/2006/main" count="154" uniqueCount="51">
  <si>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</si>
  <si>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</si>
  <si>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Auswertung – Teilfläche schwach durchforstet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</si>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</sst>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0.153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/>
      <c r="D9" s="9"/>
      <c r="E9" s="9" t="n">
        <v>15</v>
      </c>
      <c r="F9" s="9"/>
      <c r="G9" s="9" t="n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/>
      <c r="D10" s="10"/>
      <c r="E10" s="10" t="n">
        <v>11</v>
      </c>
      <c r="F10" s="10"/>
      <c r="G10" s="10" t="n">
        <v>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/>
      <c r="D11" s="10"/>
      <c r="E11" s="10" t="n">
        <v>1</v>
      </c>
      <c r="F11" s="10"/>
      <c r="G11" s="10" t="n">
        <v>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/>
      <c r="D12" s="10"/>
      <c r="E12" s="10" t="n">
        <v>2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/>
      <c r="D23" s="10"/>
      <c r="E23" s="10" t="n">
        <v>1</v>
      </c>
      <c r="F23" s="10"/>
      <c r="G23" s="10" t="n">
        <v>1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 t="n">
        <v>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0</v>
      </c>
      <c r="D54" s="1" t="n">
        <f aca="false">SUM(D9:D51)</f>
        <v>0</v>
      </c>
      <c r="E54" s="1" t="n">
        <f aca="false">SUM(E9:E51)</f>
        <v>32</v>
      </c>
      <c r="F54" s="1" t="n">
        <f aca="false">SUM(F9:F51)</f>
        <v>0</v>
      </c>
      <c r="G54" s="1" t="n">
        <f aca="false">SUM(G9:G51)</f>
        <v>21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53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0</v>
      </c>
      <c r="D55" s="16" t="n">
        <f aca="false">ROUND(D54/$B$6, 1)</f>
        <v>0</v>
      </c>
      <c r="E55" s="16" t="n">
        <f aca="false">ROUND(E54/$B$6, 1)</f>
        <v>209.2</v>
      </c>
      <c r="F55" s="16" t="n">
        <f aca="false">ROUND(F54/$B$6, 1)</f>
        <v>0</v>
      </c>
      <c r="G55" s="16" t="n">
        <f aca="false">ROUND(G54/$B$6, 1)</f>
        <v>137.3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347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0</v>
      </c>
      <c r="D56" s="18" t="n">
        <f aca="false">ROUND('Berechnungen Grundflaeche'!D53, 2)</f>
        <v>0</v>
      </c>
      <c r="E56" s="18" t="n">
        <f aca="false">ROUND('Berechnungen Grundflaeche'!E53, 2)</f>
        <v>2.81</v>
      </c>
      <c r="F56" s="18" t="n">
        <f aca="false">ROUND('Berechnungen Grundflaeche'!F53, 2)</f>
        <v>0</v>
      </c>
      <c r="G56" s="18" t="n">
        <f aca="false">ROUND('Berechnungen Grundflaeche'!G53, 2)</f>
        <v>1.14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3.9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0</v>
      </c>
      <c r="D57" s="18" t="n">
        <f aca="false">ROUND('Berechnungen Grundflaeche'!D54, 2)</f>
        <v>0</v>
      </c>
      <c r="E57" s="18" t="n">
        <f aca="false">ROUND('Berechnungen Grundflaeche'!E54, 2)</f>
        <v>18.38</v>
      </c>
      <c r="F57" s="18" t="n">
        <f aca="false">ROUND('Berechnungen Grundflaeche'!F54, 2)</f>
        <v>0</v>
      </c>
      <c r="G57" s="18" t="n">
        <f aca="false">ROUND('Berechnungen Grundflaeche'!G54, 2)</f>
        <v>7.44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25.8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0</v>
      </c>
      <c r="D58" s="20" t="n">
        <f aca="false">ROUND(100 * 'Berechnungen Grundflaeche'!D55,0)</f>
        <v>0</v>
      </c>
      <c r="E58" s="20" t="n">
        <f aca="false">ROUND(100 * 'Berechnungen Grundflaeche'!E55,0)</f>
        <v>71</v>
      </c>
      <c r="F58" s="20" t="n">
        <f aca="false">ROUND(100 * 'Berechnungen Grundflaeche'!F55,0)</f>
        <v>0</v>
      </c>
      <c r="G58" s="20" t="n">
        <f aca="false">ROUND(100 * 'Berechnungen Grundflaeche'!G55,0)</f>
        <v>29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0.153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0</v>
      </c>
      <c r="D9" s="9" t="n">
        <f aca="false">Kluppierungsprotokoll!D9/$B$6</f>
        <v>0</v>
      </c>
      <c r="E9" s="9" t="n">
        <f aca="false">Kluppierungsprotokoll!E9/$B$6</f>
        <v>98.0392156862745</v>
      </c>
      <c r="F9" s="9" t="n">
        <f aca="false">Kluppierungsprotokoll!F9/$B$6</f>
        <v>0</v>
      </c>
      <c r="G9" s="9" t="n">
        <f aca="false">Kluppierungsprotokoll!G9/$B$6</f>
        <v>58.8235294117647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0</v>
      </c>
      <c r="D10" s="10" t="n">
        <f aca="false">Kluppierungsprotokoll!D10/$B$6</f>
        <v>0</v>
      </c>
      <c r="E10" s="10" t="n">
        <f aca="false">Kluppierungsprotokoll!E10/$B$6</f>
        <v>71.8954248366013</v>
      </c>
      <c r="F10" s="10" t="n">
        <f aca="false">Kluppierungsprotokoll!F10/$B$6</f>
        <v>0</v>
      </c>
      <c r="G10" s="10" t="n">
        <f aca="false">Kluppierungsprotokoll!G10/$B$6</f>
        <v>45.7516339869281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0</v>
      </c>
      <c r="D11" s="10" t="n">
        <f aca="false">Kluppierungsprotokoll!D11/$B$6</f>
        <v>0</v>
      </c>
      <c r="E11" s="10" t="n">
        <f aca="false">Kluppierungsprotokoll!E11/$B$6</f>
        <v>6.5359477124183</v>
      </c>
      <c r="F11" s="10" t="n">
        <f aca="false">Kluppierungsprotokoll!F11/$B$6</f>
        <v>0</v>
      </c>
      <c r="G11" s="10" t="n">
        <f aca="false">Kluppierungsprotokoll!G11/$B$6</f>
        <v>26.1437908496732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0</v>
      </c>
      <c r="D12" s="10" t="n">
        <f aca="false">Kluppierungsprotokoll!D12/$B$6</f>
        <v>0</v>
      </c>
      <c r="E12" s="10" t="n">
        <f aca="false">Kluppierungsprotokoll!E12/$B$6</f>
        <v>13.0718954248366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0</v>
      </c>
      <c r="D13" s="10" t="n">
        <f aca="false">Kluppierungsprotokoll!D13/$B$6</f>
        <v>0</v>
      </c>
      <c r="E13" s="10" t="n">
        <f aca="false">Kluppierungsprotokoll!E13/$B$6</f>
        <v>0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0</v>
      </c>
      <c r="D14" s="10" t="n">
        <f aca="false">Kluppierungsprotokoll!D14/$B$6</f>
        <v>0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0</v>
      </c>
      <c r="D15" s="10" t="n">
        <f aca="false">Kluppierungsprotokoll!D15/$B$6</f>
        <v>0</v>
      </c>
      <c r="E15" s="10" t="n">
        <f aca="false">Kluppierungsprotokoll!E15/$B$6</f>
        <v>0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0</v>
      </c>
      <c r="D16" s="10" t="n">
        <f aca="false">Kluppierungsprotokoll!D16/$B$6</f>
        <v>0</v>
      </c>
      <c r="E16" s="10" t="n">
        <f aca="false">Kluppierungsprotokoll!E16/$B$6</f>
        <v>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0</v>
      </c>
      <c r="D17" s="10" t="n">
        <f aca="false">Kluppierungsprotokoll!D17/$B$6</f>
        <v>0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0</v>
      </c>
      <c r="D18" s="10" t="n">
        <f aca="false">Kluppierungsprotokoll!D18/$B$6</f>
        <v>0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0</v>
      </c>
      <c r="D19" s="10" t="n">
        <f aca="false">Kluppierungsprotokoll!D19/$B$6</f>
        <v>0</v>
      </c>
      <c r="E19" s="10" t="n">
        <f aca="false">Kluppierungsprotokoll!E19/$B$6</f>
        <v>0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0</v>
      </c>
      <c r="D20" s="10" t="n">
        <f aca="false">Kluppierungsprotokoll!D20/$B$6</f>
        <v>0</v>
      </c>
      <c r="E20" s="10" t="n">
        <f aca="false">Kluppierungsprotokoll!E20/$B$6</f>
        <v>0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6.5359477124183</v>
      </c>
      <c r="F23" s="10" t="n">
        <f aca="false">Kluppierungsprotokoll!F23/$B$6</f>
        <v>0</v>
      </c>
      <c r="G23" s="10" t="n">
        <f aca="false">Kluppierungsprotokoll!G23/$B$6</f>
        <v>6.5359477124183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13.0718954248366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0.153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</v>
      </c>
      <c r="D9" s="9" t="n">
        <f aca="false">Kluppierungsprotokoll!D9*($A9/200)^2*PI()</f>
        <v>0</v>
      </c>
      <c r="E9" s="9" t="n">
        <f aca="false">Kluppierungsprotokoll!E9*($A9/200)^2*PI()</f>
        <v>0.38170350741116</v>
      </c>
      <c r="F9" s="9" t="n">
        <f aca="false">Kluppierungsprotokoll!F9*($A9/200)^2*PI()</f>
        <v>0</v>
      </c>
      <c r="G9" s="9" t="n">
        <f aca="false">Kluppierungsprotokoll!G9*($A9/200)^2*PI()</f>
        <v>0.229022104446696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0</v>
      </c>
      <c r="D10" s="10" t="n">
        <f aca="false">Kluppierungsprotokoll!D10*($A10/200)^2*PI()</f>
        <v>0</v>
      </c>
      <c r="E10" s="10" t="n">
        <f aca="false">Kluppierungsprotokoll!E10*($A10/200)^2*PI()</f>
        <v>0.418145982192801</v>
      </c>
      <c r="F10" s="10" t="n">
        <f aca="false">Kluppierungsprotokoll!F10*($A10/200)^2*PI()</f>
        <v>0</v>
      </c>
      <c r="G10" s="10" t="n">
        <f aca="false">Kluppierungsprotokoll!G10*($A10/200)^2*PI()</f>
        <v>0.266092897759056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0</v>
      </c>
      <c r="D11" s="10" t="n">
        <f aca="false">Kluppierungsprotokoll!D11*($A11/200)^2*PI()</f>
        <v>0</v>
      </c>
      <c r="E11" s="10" t="n">
        <f aca="false">Kluppierungsprotokoll!E11*($A11/200)^2*PI()</f>
        <v>0.0530929158456675</v>
      </c>
      <c r="F11" s="10" t="n">
        <f aca="false">Kluppierungsprotokoll!F11*($A11/200)^2*PI()</f>
        <v>0</v>
      </c>
      <c r="G11" s="10" t="n">
        <f aca="false">Kluppierungsprotokoll!G11*($A11/200)^2*PI()</f>
        <v>0.21237166338267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0</v>
      </c>
      <c r="D12" s="10" t="n">
        <f aca="false">Kluppierungsprotokoll!D12*($A12/200)^2*PI()</f>
        <v>0</v>
      </c>
      <c r="E12" s="10" t="n">
        <f aca="false">Kluppierungsprotokoll!E12*($A12/200)^2*PI()</f>
        <v>0.141371669411541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0</v>
      </c>
      <c r="D13" s="10" t="n">
        <f aca="false">Kluppierungsprotokoll!D13*($A13/200)^2*PI()</f>
        <v>0</v>
      </c>
      <c r="E13" s="10" t="n">
        <f aca="false">Kluppierungsprotokoll!E13*($A13/200)^2*PI()</f>
        <v>0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0</v>
      </c>
      <c r="D14" s="10" t="n">
        <f aca="false">Kluppierungsprotokoll!D14*($A14/200)^2*PI()</f>
        <v>0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0</v>
      </c>
      <c r="D15" s="10" t="n">
        <f aca="false">Kluppierungsprotokoll!D15*($A15/200)^2*PI()</f>
        <v>0</v>
      </c>
      <c r="E15" s="10" t="n">
        <f aca="false">Kluppierungsprotokoll!E15*($A15/200)^2*PI()</f>
        <v>0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0</v>
      </c>
      <c r="D16" s="10" t="n">
        <f aca="false">Kluppierungsprotokoll!D16*($A16/200)^2*PI()</f>
        <v>0</v>
      </c>
      <c r="E16" s="10" t="n">
        <f aca="false">Kluppierungsprotokoll!E16*($A16/200)^2*PI()</f>
        <v>0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0</v>
      </c>
      <c r="D17" s="10" t="n">
        <f aca="false">Kluppierungsprotokoll!D17*($A17/200)^2*PI()</f>
        <v>0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0</v>
      </c>
      <c r="D18" s="10" t="n">
        <f aca="false">Kluppierungsprotokoll!D18*($A18/200)^2*PI()</f>
        <v>0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</v>
      </c>
      <c r="D19" s="10" t="n">
        <f aca="false">Kluppierungsprotokoll!D19*($A19/200)^2*PI()</f>
        <v>0</v>
      </c>
      <c r="E19" s="10" t="n">
        <f aca="false">Kluppierungsprotokoll!E19*($A19/200)^2*PI()</f>
        <v>0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</v>
      </c>
      <c r="D20" s="10" t="n">
        <f aca="false">Kluppierungsprotokoll!D20*($A20/200)^2*PI()</f>
        <v>0</v>
      </c>
      <c r="E20" s="10" t="n">
        <f aca="false">Kluppierungsprotokoll!E20*($A20/200)^2*PI()</f>
        <v>0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0.430084034276443</v>
      </c>
      <c r="F23" s="10" t="n">
        <f aca="false">Kluppierungsprotokoll!F23*($A23/200)^2*PI()</f>
        <v>0</v>
      </c>
      <c r="G23" s="10" t="n">
        <f aca="false">Kluppierungsprotokoll!G23*($A23/200)^2*PI()</f>
        <v>0.430084034276443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1.38795563435597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2.81235374349358</v>
      </c>
      <c r="F53" s="0" t="n">
        <f aca="false">SUM(F9:F51)</f>
        <v>0</v>
      </c>
      <c r="G53" s="0" t="n">
        <f aca="false">SUM(G9:G51)</f>
        <v>1.13757069986486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3.94992444335845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18.3813970162979</v>
      </c>
      <c r="F54" s="0" t="n">
        <f aca="false">F53/$B$6</f>
        <v>0</v>
      </c>
      <c r="G54" s="0" t="n">
        <f aca="false">G53/$B$6</f>
        <v>7.43510261349584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25.8164996297938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</v>
      </c>
      <c r="D55" s="0" t="n">
        <f aca="false">D54/$T54</f>
        <v>0</v>
      </c>
      <c r="E55" s="0" t="n">
        <f aca="false">E54/$T54</f>
        <v>0.712001908852303</v>
      </c>
      <c r="F55" s="0" t="n">
        <f aca="false">F54/$T54</f>
        <v>0</v>
      </c>
      <c r="G55" s="0" t="n">
        <f aca="false">G54/$T54</f>
        <v>0.287998091147698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0.153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2026-05-11T07:14:02Z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