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95" yWindow="7500" windowWidth="16665" windowHeight="12405" tabRatio="938" activeTab="0"/>
  </bookViews>
  <sheets>
    <sheet name="Form1" sheetId="1" r:id="rId1"/>
    <sheet name="Form2" sheetId="2" r:id="rId2"/>
    <sheet name="Form 2 Rück" sheetId="3" r:id="rId3"/>
    <sheet name="Form 3" sheetId="4" r:id="rId4"/>
    <sheet name="Form 4" sheetId="5" r:id="rId5"/>
    <sheet name="Form 5" sheetId="6" r:id="rId6"/>
    <sheet name="Naturgefahr" sheetId="7" state="hidden" r:id="rId7"/>
    <sheet name="Minimalprofil" sheetId="8" state="hidden" r:id="rId8"/>
  </sheets>
  <definedNames/>
  <calcPr fullCalcOnLoad="1"/>
</workbook>
</file>

<file path=xl/sharedStrings.xml><?xml version="1.0" encoding="utf-8"?>
<sst xmlns="http://schemas.openxmlformats.org/spreadsheetml/2006/main" count="1083" uniqueCount="650">
  <si>
    <t>Mindestens 70 Verjüngungsan-sätze/ha (durchschnittlich alle 12 m)
Mischung zielgerecht</t>
  </si>
  <si>
    <t>17 Eiben-Buchenwald/Steilhang-Buchenwald mit Reitgras (Buchenmischwälder der submontanen Stufe)</t>
  </si>
  <si>
    <t>60A Hochstauden-Fichtenwald mit Alpenwaldfarn (Nadelwälder der subalpinen Stufe)</t>
  </si>
  <si>
    <t>57V Alpenlattich-Fichtenwald mit Heidelbeere (Nadelwälder der subalpinen Stufe)</t>
  </si>
  <si>
    <t>Kronenlänge mind. 2/3
Lotrechte Stämme mit guter Veran-kerung, nur vereinzelt starke Hänger</t>
  </si>
  <si>
    <t>57C Alpenlattich-Fichtenwald mit Wollreitgras (Nadelwälder der subalpinen Stufe)</t>
  </si>
  <si>
    <t>57S Alpenlattich-Fichtenwald mit Torfmoos (Nadelwälder der subalpinen Stufe)</t>
  </si>
  <si>
    <t>Fi 70 - 100 %
Vb Samenbäume - 30 %</t>
  </si>
  <si>
    <t>Alle 12 m (80 Stellen /ha) Moderholz oder erhöhte Kleinstandorte mit Vogelbeerwäldchen vorhanden</t>
  </si>
  <si>
    <t>Mindestens 60 Verjüngungsansä-tze/ha (durchschnittlich alle 13 m)
Mischung zielgerecht</t>
  </si>
  <si>
    <t>59A Hochstauden-Lärchenwald (Arven- und Lärchenwald der obersubalpinen Stufe)</t>
  </si>
  <si>
    <t>67 Erika-Bergföhrenwald (Bergföhrenwälder)</t>
  </si>
  <si>
    <t>Für diesen Standort wurden keine Anforderungen formuliert (Grund: siehe Text Waldbau Anhang 2B S. 199)</t>
  </si>
  <si>
    <t>Für diesen Standort wurden keine Anforderungen formuliert (Grund: siehe Text Waldbau Anhang 2B S. 15)</t>
  </si>
  <si>
    <t>69 Steinrosen-Bergföhrenwald (Bergföhrenwälder)</t>
  </si>
  <si>
    <t>Für diesen Standort wurden keine Anforderungen formuliert (Grund: siehe Text Waldbau Anhang 2B S. 200)</t>
  </si>
  <si>
    <t>70 Alpenrosen-Bergföhrenwald (Bergföhrenwälder)</t>
  </si>
  <si>
    <t>Für diesen Standort wurden keine Anforderungen formuliert (Grund: siehe Text Waldbau Anhang 2B S. 201)</t>
  </si>
  <si>
    <t>72 Nordalpen-Arvenwald (Arven- und Lärchenwälder der obersubalpinen Stufe)</t>
  </si>
  <si>
    <t>Für diesen Standort wurden keine Anforderungen formuliert (Grund: siehe Text Waldbau Anhang 2B S. 18)</t>
  </si>
  <si>
    <t>61 Pfeifengras-Föhrenwald (Waldföhrenwälder)</t>
  </si>
  <si>
    <t>Für diesen Standort wurden keine Anforderungen formuliert (Grund: siehe Text Waldbau Anhang 2B S. 187)</t>
  </si>
  <si>
    <t>59C Steinmispel-Arvenwald (Arven- und Lärchenwälder der obersubalpinen Stufe)</t>
  </si>
  <si>
    <t>Für diesen Standort wurden keine Anforderungen formuliert (Grund: siehe Text Waldbau Anhang 2B S. 14)</t>
  </si>
  <si>
    <t>59E Lärchen-Arvenwald mit Erika (Arven- und Lärchenwälder der obersubalpinen Stufe)</t>
  </si>
  <si>
    <t>Für diesen Standort wurden keine Anforderungen formuliert (Grund: siehe Text Waldbau Anhang 2B S. 13)</t>
  </si>
  <si>
    <t>23 Mehlbeer-Ahornwald (Sonderwaldstandorte)</t>
  </si>
  <si>
    <t>Für diesen Standort wurden keine Anforderungen formuliert (Grund: siehe Text Waldbau Anhang 2B S. 204)</t>
  </si>
  <si>
    <t>56 Moorrand-Fichtenwald (Sonderwaldstandorte)</t>
  </si>
  <si>
    <t>Für diesen Standort wurden keine Anforderungen formuliert (Grund: siehe Text Waldbau Anhang 2B S. 218)</t>
  </si>
  <si>
    <t>71 Torfmoos-Bergföhrenwald (Sonderwaldstandorte)</t>
  </si>
  <si>
    <t>Für diesen Standort wurden keine Anforderungen formuliert (Grund: siehe Text Waldbau Anhang 2B S. 222)</t>
  </si>
  <si>
    <t>57M Alpenlattich-Fichtenwald mit Waldwachtelweizen (Nadelwälder der subalpinen Stufe)</t>
  </si>
  <si>
    <t>Fi 50 - 100 %
Lä 0 - 50 %
Vb Samenbäume</t>
  </si>
  <si>
    <t>Rotten oder Kleinkollektive</t>
  </si>
  <si>
    <t>Alle 10 m (100 Stellen /ha) Mineral-erde oder Vogelbeeren vorhanden</t>
  </si>
  <si>
    <t>58 Typischer Preiselbeer-Fichtenwald (Nadelwälder der subalpinen Stufe)</t>
  </si>
  <si>
    <t>Fi und Av 60 - 100 %
Lä 0 - 40 %
Vb Samenbäume</t>
  </si>
  <si>
    <t>Alle 12 m (80 Stellen /ha) Kleinstand-orte mit Mineralerde vorhanden. Schutz gegen Schneegleiten (Baum-strünke, Totholz, Steine etc.) vor-handen.</t>
  </si>
  <si>
    <t>An mind. 1/3 der verjüngungsgüns-tigen Stellen Fichten vorhanden</t>
  </si>
  <si>
    <t>Mindestens 60 Verjüngungsan-sätze/ha (durchschnittlich alle 13 m)
Mischung zielgerecht</t>
  </si>
  <si>
    <t>58C Preiselbeer-Fichtenwald mit Wollreitgras (Nadelwälder der subalpinen Stufe)</t>
  </si>
  <si>
    <t>Fi 70 - 100 %
Lä 0 - 30 %</t>
  </si>
  <si>
    <t>Rotten und Einzelbäume</t>
  </si>
  <si>
    <t>Lotrechte Stämme mit guter Veran-kerung, nur vereinzelt starke Hänger</t>
  </si>
  <si>
    <t>Alle 10 m (100 Stellen /ha) Klein-standorte mit Mineralerde vorhan-den. Schutz gegen Schneegleiten (Baumstrünke, Totholz, Steine etc.) vorhanden.</t>
  </si>
  <si>
    <t>58L Preiselbeer-Fichtenwald mit Laserkraut (Nadelwälder der subalpinen Stufe)</t>
  </si>
  <si>
    <t>Fi und Av 30 - 90 %
Lä 10 - 70 %
Lawinen:
Immergrüne Nadelbäume
50 - 70 %</t>
  </si>
  <si>
    <t>60E Hochstauden-Fichtenwald mit Schachtelhalm (Nadelwälder der subalpinen Stufe)</t>
  </si>
  <si>
    <t>Alle 12 m (80 Stellen /ha) Moderholz vorhanden</t>
  </si>
  <si>
    <t>Fi 60 - 100 %
Vb, Mb, BAh Samenbäume
Zwischenalpen (Region 2):
Fi 60 - 90 %
Lä 10 - 40 %
Randalpen (Region 1)
hochmontan:
Fi 60 - 90 %
Ta 10 - 40 %</t>
  </si>
  <si>
    <t>Kleinkollektive oder Rotten, allenfalls Einzelbäume</t>
  </si>
  <si>
    <t>Alle 12 m (80 Stellen /ha) vor Schneegleiten/Schneekriechen
geschützte Kleinstandorte mit Mineralerde oder Laubbäumen
vorhanden</t>
  </si>
  <si>
    <t>60* Buntreitgras-Fichtenwald (Nadelwälder der subalpinen Stufe)</t>
  </si>
  <si>
    <t>53 Zwergbuchs-Fichtenwald (Nadelwälder der subalpinen Stufe)</t>
  </si>
  <si>
    <t>Fi 60 - 100 %
Vb, Mb, BAh, Fö Samenbäume
Zwischenalpen (Region 2):
Fi 60 - 90 %
Lä 10 - 40 %
Randalpen (Region 1)
hochmontan und obermontan:
Fi 60 - 90 %
Ta 10 - 40 %</t>
  </si>
  <si>
    <t>47* Alpenrosen-Lärchen-Tannenwald (Nadelwälder der subalpinen Stufe)</t>
  </si>
  <si>
    <t>Kronenlänge mind. 3/4
Lotrechte Stämme mit guter Veran-kerung, nur vereinzelt starke Hänger</t>
  </si>
  <si>
    <t>Alle 12 m (80 Stellen /ha) Moderholz oder erhöhte Kleinstandorte mit wenig Vegetationskonkurrenz
vorhanden</t>
  </si>
  <si>
    <t>An mind. 1/3 der verjüngungsgüns-tigen Stellen vorhanden</t>
  </si>
  <si>
    <t>54 Typischer Perlgras-Fichtenwald (Fichtendominierte Wälder der hochmontanen Stufe)</t>
  </si>
  <si>
    <t>Genügend entwicklungsfähige
Bäume in mind. 2 verschiedenen
Durchmesserklassen pro ha</t>
  </si>
  <si>
    <t>Auf mind. ½ einer ha:
keine starke Vegetationskonkurrenz</t>
  </si>
  <si>
    <t>Auf mind. 1/10 der Fläche vorhan-den</t>
  </si>
  <si>
    <t>Pro ha mind. 30 Verjüngungsan-sätze (durchschnittlich alle 19 m) oder Deckungsgrad mind. 4 %
Mischung zielgerecht</t>
  </si>
  <si>
    <t>55 Ehrenpreis-Fichtenwald (Fichtendominierte Wälder der hochmontanen Stufe)</t>
  </si>
  <si>
    <t>53* Erika-Fichtenwald (Fichtendominierte Wälder der hochmontanen Stufe)</t>
  </si>
  <si>
    <t>Fi 20 - 90 %
Lä 0 - 50 %
WFö 10 - 70 %
Vb und Mb Samenbäume - 30 %</t>
  </si>
  <si>
    <t>Genügend entwicklungsfähige
Bäume in mind. 3 verschiedenen
Durchmesserklassen pro ha</t>
  </si>
  <si>
    <t>Auf mind. 1/20 einer ha:
keine starke Vegetationskonkurrenz
keine starke Besonnung
keine Überschirmung</t>
  </si>
  <si>
    <t>Auf Mineralerde in Lücken vorhan-den</t>
  </si>
  <si>
    <t>55* Schneesimsen-Fichtenwald (Fichtendominierte Wälder der hochmontanen Stufe)</t>
  </si>
  <si>
    <t>Fi 50 - 100 %
Lä oder WFö 0 - 50 %
Vb Samenbäume - 30 %</t>
  </si>
  <si>
    <t>Auf mind. 1/20 einer ha:
keine starke Besonnung
keine Überschirmung
keine starke Vegetationskonkurrenz</t>
  </si>
  <si>
    <t>18 Waldschwingel-Tannen-Buchenwald (Tannen-Buchenwälder der obermontanen Stufe)</t>
  </si>
  <si>
    <t>Bu 30 - 80 %
Ta 10 - 60 %
Fi 0 - 30 %
BAh Samenb. - 60 %
Rutschung: Ta 20 - 60 %
Lawinen: Immergrüne Nadelbäume
30 - 70 %</t>
  </si>
  <si>
    <t>pro ha Genügend entwicklungs-fähige Bäume in mind. 2 verschie- denen Durchmesserklassen</t>
  </si>
  <si>
    <t>Einzelbäume, allenfalls Kleinkollekti-ve</t>
  </si>
  <si>
    <t>Koordinaten:</t>
  </si>
  <si>
    <t>X</t>
  </si>
  <si>
    <t>Kronenlänge Ta mind. 2/3, Fi mind. ½
Schlankheitsgrad &lt; 80
Lotrechte Stämme mit guter Veran-kerung, nur vereinzelt starke Hänger</t>
  </si>
  <si>
    <t>Fläche mit starker Vegetationskon-kurrenz &lt; 1/3</t>
  </si>
  <si>
    <t>Pro ha mind. 1 Trupp (2 - 5 a, durchschnittlich alle 100 m) oder Deckungsgrad mind. 4% Mischung zielgerecht</t>
  </si>
  <si>
    <t>20 Hochstauden-Tannnen-Buchenwald (Tannen-Buchenwälder der obermontanen Stufe)</t>
  </si>
  <si>
    <t>19 Typischer Waldsimsen-Tannen-Buchenwald (Tannen-Buchenwälder der obermontanen Stufe)</t>
  </si>
  <si>
    <t>Bu 30 - 80 %
Ta 10 - 60 %
Fi 0 - 30 %
Rutschung: Ta 20 - 60 %
Lawinen: Immergrüne Nadelbäume
30 - 70 %</t>
  </si>
  <si>
    <t>Bei Deckungsgrad &lt; 0,6 mindestens 10 Buchen/Tannen pro a (durch-schnittlich alle 3 m) vorhanden</t>
  </si>
  <si>
    <t>1h Artenarme Ausbildung des Simsen-Tannen-Buchenwaldes (Tannen-Buchenwälder der obermontanen Stufe)</t>
  </si>
  <si>
    <t>Bei Deckungsgrad &lt; 0,6 mindestens 5 Buchen/Tannen pro a (durch-schnittlich alle 4.5 m) vorhanden</t>
  </si>
  <si>
    <t>19f Waldsimsen-Tannen-Buchenwald auf Pseudogley (Tannen-Buchenwälder der obermontanen Stufe)</t>
  </si>
  <si>
    <t>Bu 10 - 40 %
Ta 40 - 90 %
Fi 0 - 30 %
20E in der Ostschweiz: BAh, Es, BUl 10 - 50 %</t>
  </si>
  <si>
    <t>Bei Deckungsgrad &lt; 0,6 mindestens 5 Buchen/Tannen pro a (durch- schnittlich alle 4.5 m) vorhanden
20E in der Ostschweiz:
In Lücken BAh, Es, BUl vorhanden</t>
  </si>
  <si>
    <t>Bu 10 - 40 %
Ta 40 - 90 %
Fi 0 - 30 %</t>
  </si>
  <si>
    <t>Bei Deckungsgrad &lt; 0,6 mindestens 5 Buchen/Tannen pro a (durch- schnittlich alle 4.5 m) vorhanden</t>
  </si>
  <si>
    <t>20E Waldgersten-Tannen-Buchenwald (Tannen-Buchenwälder der obermontanen Stufe)</t>
  </si>
  <si>
    <t>Deckungsgrad dauernd ≥ 60 % minimale Anforderung aufgrund des Standortstyps erfüllt</t>
  </si>
  <si>
    <t>Deckungsgrad dauernd ≥ 50 % minimale Anforderung aufgrund des Standortstyps erfüllt</t>
  </si>
  <si>
    <t>Deckungsgrad dauernd ≥ 30 % Minimale Anforderungen auf Grund des Standortstyps erfüllt</t>
  </si>
  <si>
    <t>Lückengrösse max. 6a bei gesicherter Verjüngung max. 12a / Deckungsgrad dauernd ≥ 40 % / Bei Übergängen im Standortstyp ist die Baumarten-Zusammensetzung des feuchteren, stärker vernässten Typs anzustreben</t>
  </si>
  <si>
    <t>≥ 35° (70 %) à &lt; 50 m
≥ 40° (84 %) à &lt; 40 m
≥ 45° (100 %) à &lt; 30 m
Falls Lückenlänge &gt; oben muss Lückenbreite &lt; 5 m sein / Deckungsgrad &gt; 50 %</t>
  </si>
  <si>
    <t>≥ 30° (58 %) à &lt; 60 m
≥ 35° (70 %) à &lt; 50 m
≥ 40° (84 %) à &lt; 40 m
≥ 45° (100 %) à &lt; 30 m
Falls Lückenlänge &gt; oben muss Lückenbreite &lt; 15 m sein / Deckungsgrad &gt; 50 %</t>
  </si>
  <si>
    <r>
      <t>Steinschlag Transitgebiet / Gross / ≤ 0.05 m</t>
    </r>
    <r>
      <rPr>
        <vertAlign val="superscript"/>
        <sz val="10"/>
        <color indexed="10"/>
        <rFont val="Arial"/>
        <family val="0"/>
      </rPr>
      <t xml:space="preserve">3 / </t>
    </r>
    <r>
      <rPr>
        <sz val="10"/>
        <color indexed="10"/>
        <rFont val="Arial"/>
        <family val="0"/>
      </rPr>
      <t>bis 40 cm Ø</t>
    </r>
  </si>
  <si>
    <t>- Zieldurchmesser angepasst;
- Wirksamer Mindestdurchmesser  20-35 cm BHD.</t>
  </si>
  <si>
    <t>18* Karbonat-Tannen-Buchenwald mit Weissegge (Tannen-Buchenwälder der obermontanen Stufe)</t>
  </si>
  <si>
    <t>Einzelbäume und Kleinkollektive</t>
  </si>
  <si>
    <t>Bei Deckungsgrad &lt; 0,6 mindestens
5 Buchen/Tannen pro a (durch-schnittlich alle 4.5 m) vorhanden</t>
  </si>
  <si>
    <t>Pro ha mind. 2 Trupps (je 2 - 5 a, durchschnittlich alle 75 m) oder
Deckungsgrad mind. 5% Mischung zielgerecht</t>
  </si>
  <si>
    <t>18v Buntreitgras-Tannen-Buchenwald mit Rostsegge (Tannen-Buchenwälder der obermontanen Stufe)</t>
  </si>
  <si>
    <t>Bu 30 - 80 %
Ta 20 - 50 %
Fi 0 - 40 %
B‘Ah, Es, Mb, Vb, W‘Er
Samenbäume - 50 %
Lawinen: Immergrüne Nadelbäume
30 - 70 %</t>
  </si>
  <si>
    <t>Fläche mit starker Vegetationskon-kurrenz &lt; 3/4</t>
  </si>
  <si>
    <t>Pro ha mind. 2 Trupp (je 2 - 5 a, durchschnittlich alle 75 m) oder Deckungsgrad mind. 5%
Mischung zielgerecht</t>
  </si>
  <si>
    <t>18w Typischer Buntreitgras-Tannen-Buchenwald (Tannen-Buchenwälder der obermontanen Stufe)</t>
  </si>
  <si>
    <t>19L Goldregen-Tannen-Buchenwald (Tannen-Buchenwälder der obermontanen Stufe)</t>
  </si>
  <si>
    <t>Schwitter/ Annen/ GWG</t>
  </si>
  <si>
    <t xml:space="preserve">Im September 2003 wurden die Fotos von beiden Standorte erneut wiederholt. </t>
  </si>
  <si>
    <t xml:space="preserve">Vorrat: 400 m3/ ha
(Schätzung mit Bitterlichmethode, es wurde keine Vollkluppierung gemacht).
Holzanfall: 162 m3/ha (41%)
(Gemäss Angaben in den GWG-Unterlagen, Anzeichnungskluppierung keine vorhanden)
</t>
  </si>
  <si>
    <t>Fotos:</t>
  </si>
  <si>
    <t>Foto 1+2: 230°</t>
  </si>
  <si>
    <t>Foto 4: 0°</t>
  </si>
  <si>
    <t>Foto 3: 320°</t>
  </si>
  <si>
    <t>Im August 1996 fand eine Begehung der Fläche statt, wobei wiederum Fotos vom Fotostandort aus gemacht wurden.</t>
  </si>
  <si>
    <t xml:space="preserve">eingerichtet. Es wurde 1 Fotostandort im oberen Bereich der Teilfläche 1a eingerichtet, von welchem aus 4 Fotos (Fotos 1-4) gemacht wurden. </t>
  </si>
  <si>
    <t xml:space="preserve">Begehung inkl. Erneuerung der Fotos statt. Zudem wurde im unteren Bereich der Fläche 1b ein zusätzlicher Fotostandort (Fotos 5-8) eingerichtet. </t>
  </si>
  <si>
    <t>Foto 5: Az 330</t>
  </si>
  <si>
    <t>Foto 6: Az 275</t>
  </si>
  <si>
    <t>Foto 7: Az 10</t>
  </si>
  <si>
    <t>Foto 8: Az 150</t>
  </si>
  <si>
    <t>Bu 30 - 80 %
Ta 10 - 60 %
Fi 0 - 30 %
Lä BAh, Vb, Goldregen
Samenbäume - 40 %
Lawinen: Immergrüne Nadelbäume
30 - 70 %</t>
  </si>
  <si>
    <r>
      <t xml:space="preserve">Minimalprofile:
</t>
    </r>
    <r>
      <rPr>
        <sz val="10"/>
        <rFont val="Arial (W1)"/>
        <family val="2"/>
      </rPr>
      <t>Standortstyp</t>
    </r>
    <r>
      <rPr>
        <b/>
        <u val="single"/>
        <sz val="10"/>
        <rFont val="Arial (W1)"/>
        <family val="2"/>
      </rPr>
      <t xml:space="preserve">
</t>
    </r>
    <r>
      <rPr>
        <i/>
        <sz val="10"/>
        <color indexed="10"/>
        <rFont val="Arial (W1)"/>
        <family val="2"/>
      </rPr>
      <t>Naturgefahr</t>
    </r>
  </si>
  <si>
    <t>13h Typischer Alpendost-Buchenwald (Tannen-Buchenwälder der obermontanen Stufe)</t>
  </si>
  <si>
    <t>Bei Deckungsgrad &lt; 0,6 mindestens 5 Buchen/Tannen pro a (durch-schnittlich alle 4.5 m) vorhanden
In Lücken Ahorn vorhanden</t>
  </si>
  <si>
    <t>13eh Trockener Alpendost-Buchenwald (Tannen-Buchenwälder der obermontanen Stufe)</t>
  </si>
  <si>
    <t>Laubbäume 50 - 90 %
Bu 30 - 60 %
Ah, Mb etc. 10 - 40 %
Ta 0 - 40 %
Fi 0 - 30 %
WFö 0 - 10 %</t>
  </si>
  <si>
    <t>8a Typischer Waldhirsen-Buchenwald (Buchenwälder der untermontanen Stufe)</t>
  </si>
  <si>
    <t>Laubbäume 60 - 100 %
Bu 50 - 100 %
Ta Samenbäume - 40 %
Fi 0 - 30 %</t>
  </si>
  <si>
    <t>Bei Deckungsgrad &lt; 0.7 mind. 10 Buchen pro a (durchschnittlich alle 3 m) vorhanden</t>
  </si>
  <si>
    <t>Pro ha mind. 1 Trupp (2 - 5 a, durchschnittlich alle 100 m) oder Deckungsgrad mind. 3 %
Mischung zielgerecht</t>
  </si>
  <si>
    <t>12a Typischer Bingelkraut-Buchenwald / Typischer Zahnwurz-Buchenwald (Buchenwälder der untermontanen Stufe)</t>
  </si>
  <si>
    <t>3 Typischer Schneesimsen-Buchenwald (Buchenwälder der untermontanen Stufe)</t>
  </si>
  <si>
    <t>Laubbäume 60 - 80 %
Bu 30 - 90 %
Nadelbäume 0 - 40 %
Ta Samenbäume - 40 %
Lä Samenbäume - 30 %
Fi 0 - 30 %</t>
  </si>
  <si>
    <t>In Lücken ab 1-2 Baumlängen vorhanden, auch Stockausschläge.</t>
  </si>
  <si>
    <t>Jahresprotokoll</t>
  </si>
  <si>
    <t>4 Farnreicher Schneesimsen-Buchenwald (Buchenwälder der untermontanen Stufe)</t>
  </si>
  <si>
    <t>Laubbäume 60 - 100 %
Bu 40 - 100 %
Ta Samenbäume - 60 %
Lä Samenbäume - 30 %
Fi 0 - 30 %</t>
  </si>
  <si>
    <t>Laubbäume 80 - 100 %
Bu 50 - 100 %
BAh, Es
Samenbäume - 60 %
Ta Samenbäume - 20 %
Fi 0 - 20 %</t>
  </si>
  <si>
    <t>8S Feuchter-Waldhirsen-Buchenwald (Buchenwälder der untermontanen Stufe)</t>
  </si>
  <si>
    <t>8* Waldhirsen-Buchenwald mit Rippenfarn (Buchenwälder der untermontanen Stufe)</t>
  </si>
  <si>
    <t>Ta 30 - 60 %
Laubbäume 40 - 70 %
Bu 30 - 70 %
Fi 0 - 30 %</t>
  </si>
  <si>
    <t>12e Trockener Bingelkraut-Buchenwald / Trockener Zahnwurz-Buchenwald (Buchenwälder der untermontanen Stufe)</t>
  </si>
  <si>
    <t>12S Feuchter Bingelkraut-Buchenwald / Feuchter Zahnwurz-Buchenwald (Buchenwälder der untermontanen Stufe)</t>
  </si>
  <si>
    <t>Bei Deckungsgrad &lt; 0.7 mind. 5 Buchen pro a (durchschnittlich alle 4.5 m) vorhanden</t>
  </si>
  <si>
    <t>Pro ha mind. 2 Trupp (2 - 5 a, durchschnittlich alle 75 m) oder
Deckungsgrad mind. 4 % Mischung zielgerecht</t>
  </si>
  <si>
    <t xml:space="preserve">Laubbäume 60 - 100 %
Bu 50 - 100 %
WFö, Eibe 0 - 40 %
Ta Samenbäume - 10 %
</t>
  </si>
  <si>
    <t>12w  Wechselfeuchter Bingelkraut-Buchenwald / Wechselfeuchter Zahnwurz-Buchenwald (Buchenwälder der untermontanen Stufe)</t>
  </si>
  <si>
    <t>Laubbäume 60 - 100 %
Bu 50 - 100 %
WFö, Eibe 0 - 40 %
Ta Samenbäume - 10 %
BAh Samenbäume - 50 %</t>
  </si>
  <si>
    <t>13a Typischer Linden-Buchenwald (Buchenwälder der untermontanen Stufe)</t>
  </si>
  <si>
    <t>Laubbäume 80 - 100 %
Bu 50 - 100 %
Li, BAh, Es 10 - 40 %
Ta 0 - 20 %
Fi 0 - 10 %</t>
  </si>
  <si>
    <t>Bei Deckungsgrad &lt; 0.7 mind. 5 Buchen pro a (durchschnittlich alle 4.5 m), in Lücken Linde, Ahorn vor-handen</t>
  </si>
  <si>
    <t>13e Trockener Linden-Buchenwald (Buchenwälder der untermontanen Stufe)</t>
  </si>
  <si>
    <t>Laubbäume 90 - 100 %
Bu 50 - 100 %
Li, BAh
Samenbäume - 30 %
Fö, Ta, Fi 0 - 10 %</t>
  </si>
  <si>
    <t>Mind. die Hälfte der Kronen gleich-mässig geformt
Lotrechte Stämme mit guter Veran-kerung, nur vereinzelt starke Hänger</t>
  </si>
  <si>
    <t>9a Typischer Lungenkraut-Buchenwald / Typischer Platterbsen-Buchenwald (Buchenmischwälder der submontanen Stufe)</t>
  </si>
  <si>
    <t>7a Typischer Waldmeister-Buchenwald (Buchenmischwälder der submontanen Stufe)</t>
  </si>
  <si>
    <t>7S Feuchter Waldmeister-Buchenwald (Buchenmischwälder der submontanen Stufe)</t>
  </si>
  <si>
    <t>11 Aronstab-Buchenwald (Buchenmischwälder der submontanen Stufe)</t>
  </si>
  <si>
    <t>9W Wechselfeuchter Lungenkraut-Buchenwald (Buchenmischwälder der submontanen Stufe)</t>
  </si>
  <si>
    <t>Laubbäume 70 - 100 %
Bu 30 - 100 %
BAh Samenbäume - 70 %
Fi 0 - 10 %</t>
  </si>
  <si>
    <t>10w Wechseltrockener Lungenkraut-Buchenwald / Wechseltrockener Platterbsen-Buchenwald (Buchenmischwälder der submontanen Stufe)</t>
  </si>
  <si>
    <t>Laubbäume 70 - 100 %
Bu 50 - 100 %
BAh Samenbäume - 50 %
Fi und Ta 0 - 10 %</t>
  </si>
  <si>
    <t>In Lücken vorhanden</t>
  </si>
  <si>
    <t>Pro ha mind. 2 Trupps (je 2 - 5 a, durchschnittlich alle 75 m) oder Deckungsgrad mind. 4 %
Mischung zielgerecht</t>
  </si>
  <si>
    <t>10a Lungenkraut-Buchenwald - mit Immenblatt / Platterbsen-Buchenwald - mit Immenblatt (Buchenmischwälder der submontanen Stufe)</t>
  </si>
  <si>
    <t>Laubbäume 70 - 100 %
Bu 50 - 100 %
Fi und Ta 0 - 10 %</t>
  </si>
  <si>
    <t>14 Seggen-Buchenwald mit Weissegge (Buchenmischwälder der submontanen Stufe)</t>
  </si>
  <si>
    <t>15 Seggen-Buchenwald mit Bergsegge (Buchenmischwälder der submontanen Stufe)</t>
  </si>
  <si>
    <t>Laubbäume 70 - 100 %
Bu 50 - 100 %
BAh Samenb. - 50 %
Fi 0 - 10 %
Ta 0 - 20 %
Eibe 0 - 20 %</t>
  </si>
  <si>
    <t>Mind. die Hälfte der Kronen gleich-mässig geformt
Meistens lotrechte Stämme mit guter Verankerung, nur vereinzelt starke Hänger</t>
  </si>
  <si>
    <t>Einzelbäume (Ta) sowie Rotten
oder Kleinkollektive (Fi)</t>
  </si>
  <si>
    <t>Kronenlänge min. ½
Schlankheitsgrad &lt; 80
Lotrechte Stämme mit guter Veran-kerung, nur vereinzelt
starke Hänger</t>
  </si>
  <si>
    <t>Alle 15 m (50 Stellen /ha) Moderholz oder erhöhte Kleinstandorte mit Vogelbeerwäldchen vorhanden
Fläche mit starker Vegetationskon-kurrenz &lt; ½</t>
  </si>
  <si>
    <t>Bei Deckungsgrad &lt; 0,6 mindestens 10 Tannen pro a (durchschnittlich alle 3 m), in Lücken Fichte und
Vogelbeere vorhanden</t>
  </si>
  <si>
    <t>Hauptareal:
Ta 40 - 90 %
Fi 10 - 60 %
Vb Samenbäume
in basenreichen Ausbildungen:
BAh, WEr, evt. Es
Samenb. - 20 %</t>
  </si>
  <si>
    <t>Hauptareal:
Ta 40 - 90 %
Fi 10 - 60 %
Vb Samenb. - 20 %
obermontan:
Bu Samenb. - 20 %</t>
  </si>
  <si>
    <t>Hauptareal:
Ta 40 - 90 %
Fi 10 - 60 %
Vb Samenb. - 20 %</t>
  </si>
  <si>
    <t>Hauptareal: in 4, 5a mit Fichte:
Ta 40 - 90 % /  Fi 10 - 60 %
Lä 0 - 60 % / 
Vb, BAh Samenb. - 20 %
Hauptareal in 5a mit Fichtenvor-
posten: Ta 40 - 90 % 
Fi 0 - 40 % / Lä 0 - 60 %
Vb, BAh, Bu /Samenb. - 20 %</t>
  </si>
  <si>
    <t>Wildbach, Hochwasser / Wald in Gerinneeinhängen / gering bis gross</t>
  </si>
  <si>
    <t>Rutschungen, Erosion, Murgänge Infilt.-gebiet Mittel / mittel- + tiefgründige</t>
  </si>
  <si>
    <t>Rutschungen, Erosion, Murgänge Infilt.-gebiet Gering / mittel- + tiefgründige</t>
  </si>
  <si>
    <t>Wildbach, Hochwasser Einzugsgebiet / Gross / Standortstypen Kl. 1</t>
  </si>
  <si>
    <t>Wildbach, Hochwasser Einzugsgebiet / Mittel / Standortstypen Kl. 2</t>
  </si>
  <si>
    <t>Wildbach, Hochwasser Einzugsgebiet  / Gering / Standortstypen Kl. 3</t>
  </si>
  <si>
    <t>Wildbach, Hochwasser Einzugsgebiet sehr gering / Standortstypen Kl. 4</t>
  </si>
  <si>
    <t>Lawine Entsteh.-gebiet / Gross / Suba. + hochm. Nadelw. / Lärchenw. ab 30°, immergrüne Nadelw. ab 35°</t>
  </si>
  <si>
    <t>1. Standortstyp(en)</t>
  </si>
  <si>
    <t xml:space="preserve">2. Naturgefahr + Wirksamkeit   </t>
  </si>
  <si>
    <t>21 Ahorn-Buchenwald (Laubwälder der hochmontanen und subalpinen Stufe)</t>
  </si>
  <si>
    <t>BAh, Bu, Vb 50 - 100 %
Tanne 0 - 50 %
Fichte 0 - 30 %</t>
  </si>
  <si>
    <t>Genügend entwicklungsfähige
Bäume in mind. zwei verschiedenen
Durchmesserklassen pro ha</t>
  </si>
  <si>
    <t>Meistens Stämme mit guter Veranke-rung, nur vereinzelt starke Hänger</t>
  </si>
  <si>
    <t>Wird in 10 Jahren überprüft,</t>
  </si>
  <si>
    <r>
      <t xml:space="preserve">7. Etappenziel mit </t>
    </r>
    <r>
      <rPr>
        <b/>
        <u val="single"/>
        <sz val="11"/>
        <rFont val="Arial (W1)"/>
        <family val="2"/>
      </rPr>
      <t>Kontrollwerten:</t>
    </r>
  </si>
  <si>
    <t xml:space="preserve">      Massnahmen</t>
  </si>
  <si>
    <t xml:space="preserve"> 5. Dringlichkeit  </t>
  </si>
  <si>
    <t>Pro ha mind. 2 Trupp (2 - 5 a,
durchschnittlich alle 75 m) oder
Deckungsgrad mind. 6 %
Mischung zielgerecht</t>
  </si>
  <si>
    <t>21* Grünerlen-Vogelbeerwald (Laubwälder der hochmontanen und subalpinen Stufe)</t>
  </si>
  <si>
    <t>Vb, GEr 70 - 90 %
BAh, Bu, Ta, Lä 10 - 30 %</t>
  </si>
  <si>
    <t>27* Hochstauden-Weisserlen-Ahornwald (Laubwälder der hochmontanen und subalpinen Stufe)</t>
  </si>
  <si>
    <t>WEr, BAh, Vb 80 - 100 %
Ta 0 - 20 %
Fi 0 - 10 %
Region 4 unterhalb ca. 1400 m ü Meer: WEr, BAh, Vb, Es 80 - 100 %</t>
  </si>
  <si>
    <t>Fläche mit starker Vegetationskon-kurrenz für Bergahorn &lt; 1/3</t>
  </si>
  <si>
    <t>20* Hochstauden-Buchenwald mit Ahorn und Tanne (Tannen-Buchenwälder der obermontanen Stufe)</t>
  </si>
  <si>
    <t>Bannwald Flüelen</t>
  </si>
  <si>
    <t>BSF - Wald
Steinschlag Transitgebiet
Steine mit Durchmessser über 60cm</t>
  </si>
  <si>
    <t>Waldschwingel Tannen-Buchenwald mit Schutzfunktion gegen Steinschlag (grosse Steine)</t>
  </si>
  <si>
    <t>Nadelbaumdominiertes Laubholz im oben erwähnten Zieltyp
Wie kann die Verjüngung eingeleitet werden, ohne dass die Schutzwirkung stark abnimmt?</t>
  </si>
  <si>
    <t>Fi: 60%
Ta: 40%
Bu: 0%
Bah: 0%</t>
  </si>
  <si>
    <t>siehe Verjüngung</t>
  </si>
  <si>
    <t>Fi: 50%
Ta: 50%
Bu: 0%
Bah: 0%</t>
  </si>
  <si>
    <t>0 - 12cm keine
12 - 30cm zu wenig
30 - 50 cm genügend
über 50cm einige</t>
  </si>
  <si>
    <t>0 - 12cm keine
12 - 30cm keine
30 - 50cm genügend
über 50cm gügend</t>
  </si>
  <si>
    <t>Schwache Ansätz von Kollektiven
Über 150 Bäume pro ha mit BHD &gt; 36cm
keine Öffnungen in der Falllinie</t>
  </si>
  <si>
    <t>Einzelbäume allenfalls Kleinkollektive
Min. 150 Bäume pro ha mit BHD &gt; 36cm 
Öffnungen in der Falllinie &lt; 20m</t>
  </si>
  <si>
    <t>Kronenlängen:
Fi: 1/3
Ta: 1/4
Schlankheitsgrad: 80
Verankerung mittel bis gut</t>
  </si>
  <si>
    <t>Stabilitätsdurchforstung</t>
  </si>
  <si>
    <t>Kronenlängen:
Ta: &gt; 1/4
Fi: &gt; 1/3
Schlankheitsgrad: &lt;80
Lotrechte Stämme mit guter Verankerung, nur vereinzelte Hänger</t>
  </si>
  <si>
    <t>Nur geringe Vegetationskonkurrenz</t>
  </si>
  <si>
    <t>Tannen-Schwachholz in Rinde liegen lassen, Stöcke hoch absägen</t>
  </si>
  <si>
    <t>Fläche mit starker Vegetationskonkurrenz &lt; 1/3
Liegendes Holz und hohe Stöcke als Ergänzung zum stehenden Holz, falls keine Sturzgefahr</t>
  </si>
  <si>
    <t>Ta: +</t>
  </si>
  <si>
    <t>Verjüngung einleiten durch Auflichtung (Buchenpflanzungen?)</t>
  </si>
  <si>
    <t>Bei DG &lt; 0.6 min.10 Bu / Ta pro a
druchschnittlich alle 3m vorhanden
In Lücken BAh vorhanden</t>
  </si>
  <si>
    <t>kein Aufwuchs vorhanden</t>
  </si>
  <si>
    <t>Bereits 1382 wurde der Wald über dem Dorf Flüelen zum Bannwald erklärt. Immer wieder wurden Beschränkungen erlassen (Kohlebrennverbot, Reistverbot). Trotzdem wurden die Waldungen bis zu Beginn des 20. JH stark genutzt. Bis zum 1. WK wurde der Bannwald mit Reist- und Schlittwegen systematisch erschlossen. Die Nutzungen dürften saumartig und konzentriert entlang von Reistzügen erfolgt sein. Der heutige Bestand ist um ca. 1900 entstanden. Seit 1950 sind die Nutzungen auf ein Minimum zurückgegangen. Seit 1993 (Bau einer LKW-Strasse) ist das Gebiet wieder erschlossen.</t>
  </si>
  <si>
    <t>Steinschlag, 1992 erfolgte ein Blockschlag neben der Fläche.
Wild: Reh, Gämse, Wintereinstand Hirsch (vor allem in strengen Wintern)
1986 starke Immissionsschäden</t>
  </si>
  <si>
    <t>Bu 30 - 80 %
Ta Samenbäume - 60 %
BAh Samenbäume - 50 %
Region «5a mit Fichte»: Fi 0 - 30 %
Region «5a mit Fichtenvorposten»:
Fi 0 - 20 %
Region 5b: Fi 0 - 10 %
Lawinen: Immergrüne Ndb 30 - 70%</t>
  </si>
  <si>
    <t>Pro ha mind. 1 Trupp (2 - 5 a,
durchschnittlich alle 100 m) oder
Deckungsgrad mind. 4 %
Mischung zielgerecht</t>
  </si>
  <si>
    <t>12*h Kalkbuchenwald der insubrischen Gebirge (Tannen-Buchenwälder der obermontanen Stufe)</t>
  </si>
  <si>
    <t>Laubbäume 50 - 90 %
Bu 30 - 80 %
BAh, Mb etc. 10 - 40 %
Ta, Lä 0 - 30 %</t>
  </si>
  <si>
    <t>Mind. ½ der Kronen gleichmässig geformt. Lotrechte Stämme mit guter Verankerung, nur vereinzelt starke Hänger</t>
  </si>
  <si>
    <t>Bei Deckungsgrad &lt; 0,6 mind. 5 Buchen/Tannen pro a (durch-schnittlich alle 4.5 m) vorhanden, in Lücken Ahorn vorhanden</t>
  </si>
  <si>
    <t>Pro ha mind. 2 Trupp (2 - 5 a,
durchschnittlich alle 75 m) oder
Deckungsgrad mind. 5 %
Mischung zielgerecht</t>
  </si>
  <si>
    <t>26h Ahorn-Eschenwald, Höhenausbildung (Eschenwälder der obermontanen Stufe)</t>
  </si>
  <si>
    <t>BAh, Es, BUl, Vb, WEr 70 - 100 %
Ta 0 - 30 %
Fi 0 - 10 %</t>
  </si>
  <si>
    <t>Meistens Stämme mit guter Veran-kerung, nur vereinzelt starke Hänger</t>
  </si>
  <si>
    <t>27h Bach-Eschenwald, Höhenausbildung (Eschenwälder der obermontanen Stufe)</t>
  </si>
  <si>
    <t xml:space="preserve">NaiS / Formular 1 </t>
  </si>
  <si>
    <t xml:space="preserve">Situation </t>
  </si>
  <si>
    <t xml:space="preserve"> Weiserfl. Nr.:</t>
  </si>
  <si>
    <t>Fläche (ha):</t>
  </si>
  <si>
    <t>BearbeiterIn:</t>
  </si>
  <si>
    <t xml:space="preserve">Meereshöhe: </t>
  </si>
  <si>
    <t>Hangneigung:</t>
  </si>
  <si>
    <t>Beilagen:</t>
  </si>
  <si>
    <t xml:space="preserve"> Situationsskizze: </t>
  </si>
  <si>
    <t xml:space="preserve"> Waldfunktion(en):</t>
  </si>
  <si>
    <t>Zieltyp:</t>
  </si>
  <si>
    <t>Erläuterungen "Herleitung Handlungsbedarf"</t>
  </si>
  <si>
    <t>W.-Fl. Nr.:</t>
  </si>
  <si>
    <t>Gemeinde / Ort:</t>
  </si>
  <si>
    <t xml:space="preserve">Fussnote Nr. </t>
  </si>
  <si>
    <t xml:space="preserve"> Beschreibung:</t>
  </si>
  <si>
    <t xml:space="preserve">Erweiterte Zustandsbeschreibung </t>
  </si>
  <si>
    <t xml:space="preserve">Weiserfl.: Nr. </t>
  </si>
  <si>
    <t xml:space="preserve">Datum: </t>
  </si>
  <si>
    <t xml:space="preserve">BearbeiterIn: </t>
  </si>
  <si>
    <t>Bestandesgeschichte:</t>
  </si>
  <si>
    <t>Bodenoberfläche:</t>
  </si>
  <si>
    <t>Krautschicht:</t>
  </si>
  <si>
    <t>Aspektbestimmende Arten:</t>
  </si>
  <si>
    <t xml:space="preserve">Weitere Arten: </t>
  </si>
  <si>
    <t>Belastung:</t>
  </si>
  <si>
    <t>Oberboden:</t>
  </si>
  <si>
    <t>Verjüngung:</t>
  </si>
  <si>
    <t>Schäden:</t>
  </si>
  <si>
    <t>Unterboden:</t>
  </si>
  <si>
    <t xml:space="preserve">Vorrat, Zuwachs, Holzanfall: </t>
  </si>
  <si>
    <t xml:space="preserve">Kluppierungsprotokoll beigelegt           </t>
  </si>
  <si>
    <t>Entwicklungsstufe/Strukturtyp:</t>
  </si>
  <si>
    <t xml:space="preserve">NaiS / Formular 4 </t>
  </si>
  <si>
    <t xml:space="preserve">Ausführung </t>
  </si>
  <si>
    <t>Gemeinde/ Ort:</t>
  </si>
  <si>
    <t xml:space="preserve"> Fläche (ha):</t>
  </si>
  <si>
    <t xml:space="preserve"> 7. Grundlagen für Kostenschätzung: </t>
  </si>
  <si>
    <t>Massnahmen:</t>
  </si>
  <si>
    <t xml:space="preserve">Einheit </t>
  </si>
  <si>
    <t>Fr./Einheit</t>
  </si>
  <si>
    <t>Menge/ha</t>
  </si>
  <si>
    <t>Fr./ha</t>
  </si>
  <si>
    <t>Total</t>
  </si>
  <si>
    <t xml:space="preserve"> 8. Aufbereitung des Holzes: </t>
  </si>
  <si>
    <t xml:space="preserve"> 9. Beobachtungsprogramm</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</si>
  <si>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</si>
  <si>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</si>
  <si>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</si>
  <si>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</si>
  <si>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</si>
  <si>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</si>
  <si>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</si>
  <si>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</si>
  <si>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</si>
  <si>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</si>
  <si>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</si>
  <si>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 xml:space="preserve"> 10. Beobachtungsprotokoll</t>
  </si>
  <si>
    <t>Daten/Zeitraum</t>
  </si>
  <si>
    <t>Art des Ereignisses</t>
  </si>
  <si>
    <t>Verweis auf Dokumente</t>
  </si>
  <si>
    <t>NaiS / Formular 5</t>
  </si>
  <si>
    <t xml:space="preserve"> Wirkungsanalyse</t>
  </si>
  <si>
    <t>Weiserfläche Nr.:</t>
  </si>
  <si>
    <t xml:space="preserve">Bestandes- und 
Einzelbaummerkmale 
</t>
  </si>
  <si>
    <t xml:space="preserve">Minimalprofil 
(inkl. Naturgefahren)
</t>
  </si>
  <si>
    <t>● Mischung</t>
  </si>
  <si>
    <t xml:space="preserve">   (Art und Grad)</t>
  </si>
  <si>
    <t xml:space="preserve">   (Deckungsgrad,</t>
  </si>
  <si>
    <t xml:space="preserve">    Lückenbreite,</t>
  </si>
  <si>
    <t xml:space="preserve">    Stammzahl)</t>
  </si>
  <si>
    <t xml:space="preserve">  (Kronenentwicklung,</t>
  </si>
  <si>
    <t xml:space="preserve">   Schlankheitsgrad, </t>
  </si>
  <si>
    <t xml:space="preserve">   Zieldurchmesser)</t>
  </si>
  <si>
    <t xml:space="preserve"> - Keimbett</t>
  </si>
  <si>
    <t xml:space="preserve"> - Anwuchs</t>
  </si>
  <si>
    <t xml:space="preserve">  (10 cm bis 40 cm)</t>
  </si>
  <si>
    <t xml:space="preserve"> - Aufwuchs</t>
  </si>
  <si>
    <t>(bis und mit Dickung, 40 cm
Höhe bis 12 cm BHD)</t>
  </si>
  <si>
    <r>
      <t xml:space="preserve"> Grund für Weiserfläche: </t>
    </r>
    <r>
      <rPr>
        <sz val="9"/>
        <rFont val="Arial"/>
        <family val="2"/>
      </rPr>
      <t>(Geltungsbereich u. Fragestellung)</t>
    </r>
  </si>
  <si>
    <r>
      <t xml:space="preserve"> Bestandesbild: </t>
    </r>
    <r>
      <rPr>
        <sz val="9"/>
        <rFont val="Arial"/>
        <family val="2"/>
      </rPr>
      <t>(Profilskizze, Kurzbeschrieb)</t>
    </r>
  </si>
  <si>
    <r>
      <t>NaiS / Formular 2 (Rückseite)</t>
    </r>
    <r>
      <rPr>
        <sz val="10"/>
        <rFont val="Arial"/>
        <family val="0"/>
      </rPr>
      <t xml:space="preserve">              </t>
    </r>
  </si>
  <si>
    <r>
      <t xml:space="preserve">Deckung in </t>
    </r>
    <r>
      <rPr>
        <b/>
        <sz val="10"/>
        <rFont val="Palatino Linotype"/>
        <family val="1"/>
      </rPr>
      <t>⅟₁₀</t>
    </r>
  </si>
  <si>
    <r>
      <t>Anzeichnungsprotokoll beigelegt</t>
    </r>
    <r>
      <rPr>
        <sz val="10"/>
        <rFont val="Arial"/>
        <family val="2"/>
      </rPr>
      <t xml:space="preserve">          </t>
    </r>
  </si>
  <si>
    <r>
      <t>Wirkungsanalyse</t>
    </r>
    <r>
      <rPr>
        <sz val="8"/>
        <rFont val="Arial"/>
        <family val="2"/>
      </rPr>
      <t xml:space="preserve">
Wurden die Etappenziele erreicht?
                - Was hat sich verändert?
ja/              - Was sind die Ursachen?
nein            -  Waren die Massnahmen wirksam?</t>
    </r>
  </si>
  <si>
    <r>
      <t xml:space="preserve">● </t>
    </r>
    <r>
      <rPr>
        <b/>
        <sz val="10"/>
        <rFont val="Arial"/>
        <family val="2"/>
      </rPr>
      <t>Gefüge</t>
    </r>
    <r>
      <rPr>
        <sz val="8"/>
        <rFont val="Arial"/>
        <family val="0"/>
      </rPr>
      <t xml:space="preserve"> vertikal</t>
    </r>
  </si>
  <si>
    <r>
      <t xml:space="preserve">      (</t>
    </r>
    <r>
      <rPr>
        <sz val="8"/>
        <rFont val="Arial"/>
        <family val="2"/>
      </rPr>
      <t>-Streuung)</t>
    </r>
  </si>
  <si>
    <t xml:space="preserve">Aufgrund fehlender Unterlagen konnte der effektive Aufwand bzw. Erlös nicht ermittelt </t>
  </si>
  <si>
    <t>werden.</t>
  </si>
  <si>
    <t xml:space="preserve">Die Teilflächen 1a und 1b wurde im Zusammenhang mit der 10. Arbeitstagung der Gebirgswaldpflegegruppe (September 1993) als Übungsflächen  </t>
  </si>
  <si>
    <t xml:space="preserve">Im April 1997 wurden die Teilflächen als Weiserflächen nach NaiS eingerichtet und das Formular 2 ausgefüllt. Im Oktober 2001 fand wiederum eine </t>
  </si>
  <si>
    <t>Information:</t>
  </si>
  <si>
    <r>
      <t xml:space="preserve">● </t>
    </r>
    <r>
      <rPr>
        <b/>
        <sz val="10"/>
        <rFont val="Arial"/>
        <family val="2"/>
      </rPr>
      <t>Gefüge</t>
    </r>
    <r>
      <rPr>
        <sz val="8"/>
        <rFont val="Arial"/>
        <family val="0"/>
      </rPr>
      <t xml:space="preserve"> horizontal</t>
    </r>
  </si>
  <si>
    <r>
      <t xml:space="preserve">● </t>
    </r>
    <r>
      <rPr>
        <b/>
        <sz val="10"/>
        <rFont val="Arial"/>
        <family val="2"/>
      </rPr>
      <t>Stabilitätsträger</t>
    </r>
  </si>
  <si>
    <r>
      <t xml:space="preserve">● </t>
    </r>
    <r>
      <rPr>
        <b/>
        <sz val="10"/>
        <rFont val="Arial"/>
        <family val="2"/>
      </rPr>
      <t>Verjüngung</t>
    </r>
  </si>
  <si>
    <t>Es, WEr, BAh 80 - 100 %
Ta 0 - 20 %
Fi 0 - 5 %</t>
  </si>
  <si>
    <t>Fläche mit starker Vegetationskon- kurrenz für Esche &lt; 1/3</t>
  </si>
  <si>
    <t>12* Mesophiler insubrischer Kalkbuchenwald (Buchenwälder der untermontanen Stufe)</t>
  </si>
  <si>
    <t>Laubbäume 90 - 100 %
Bu 50 - 100 %
Li, Ah, Ul, Hobu, Mb, Vb,
Stechpalme Samenbäume - 50 %
Ta 0 - 10 %</t>
  </si>
  <si>
    <t>Bei Deckungsgrad &lt; 0.7 mind. 5 Buchen pro a (durchschnittlich alle 4.5 m) In Lücken Linde, Ahorn vorhanden</t>
  </si>
  <si>
    <t>Pro ha mind. 1 Trupp (2 - 5 a,
durchschnittlich alle 100 m) oder
Deckungsgrad mind. 3 %
Mischung zielgerecht</t>
  </si>
  <si>
    <t>14* Trockener insubrischer Kalkbuchenwald (Buchenwälder der untermontanen Stufe)</t>
  </si>
  <si>
    <t>Laubbäume 90 - 100 %
Bu 50 - 100 %
Li, Ah Samenbäume - 30 %
Ta 0 - 10 %</t>
  </si>
  <si>
    <t>Pro ha mind. 2 Trupps (2 - 5 a,
durchschnittlich alle 75 m) oder
Deckungsgrad mind. 4 %
Mischung zielgerecht</t>
  </si>
  <si>
    <t>Es, Ah, SEi, BUl, Ki 90 - 100 %
Nadelbäume 0 - 10 %</t>
  </si>
  <si>
    <t>Da aktuell kein Anwuchs vorhanden ist, ist damit zu rechnen, dass innerhalb der 10 Jahre bis zur Wirkungsanalyse kein Aufwuchs vorhanden sein wird.</t>
  </si>
  <si>
    <t>26 Ahron-Eschenwald (Eschenwälder der sub- und untermontanen Stufe)</t>
  </si>
  <si>
    <t>Mind. die Hälfte der Kronen gleich-mässig geformt. Lotrechte Stämme mit guter Verankerung, nur verein- zelt starke Hänger</t>
  </si>
  <si>
    <t>27 Bach-Eschenwald (Eschenwälder der sub- und untermontanen Stufe)</t>
  </si>
  <si>
    <t>Es, SEr, BAh 90 - 100 %
Nadelbäume 0 - 10 %</t>
  </si>
  <si>
    <t>Mind. die Hälfte der Kronen gleich-mässig geformt. Meistens lotrechte Stämme mit guter Verankerung, nur vereinzelt starke Hänger</t>
  </si>
  <si>
    <t>Fläche mit starker Vegetationskon-kurrenz für Esche &lt; 1/3</t>
  </si>
  <si>
    <t>22 Hirschzungen-Ahronwald (Sonderwaldstandorte)</t>
  </si>
  <si>
    <t>Laubbäume 90 - 100%
Ah 50 - 100%
Li, Es, BUl 0 - 50%</t>
  </si>
  <si>
    <t>24* Ulmen-Ahornwald (Sonderwaldstandorte)</t>
  </si>
  <si>
    <t>BAh, BUl, Es 90 - 100 %
Nadelbäume 0 - 10 %</t>
  </si>
  <si>
    <t>Vor Schuttbewegung geschützte Kleinstandorte vorhanden. Fläche mit starker Vegetationskonkurrenz
für Bergahorn &lt; 1/3</t>
  </si>
  <si>
    <t>Pro ha mind. 2 Trupps (2 - 5 a, durchschnittlich alle 75 m) oder Deckungsgrad mind. 6 %
Mischung zielgerecht</t>
  </si>
  <si>
    <t>25 Turinermeister-Lindenwald (Sonderwaldstandorte)</t>
  </si>
  <si>
    <t>Li, Ah, Es, Ki,
andere Laubbäume 90 - 100 %</t>
  </si>
  <si>
    <t>25* Ahorn-Lindenwald / Trockener Turinermeister-Lindenwald (Sonderwaldstandorte)</t>
  </si>
  <si>
    <t>Li, Ah, Es, Ei, Ki, Mb,
andere Laubbäume 90 - 100 %</t>
  </si>
  <si>
    <t>Vor Schuttbewegung geschützte
Kleinstandorte vorhanden. Fläche mit starker Vegetationskonkurrenz für Esche &lt; 1/3</t>
  </si>
  <si>
    <t>25B Insubrischer Turinermeister-Lindenwald (Sonderwaldstandorte)</t>
  </si>
  <si>
    <t>Li 40 - 80 %
Andere Laubbäume 10 - 60 %
Ro 0 - 10 %
Edellorbeer, Stechpalme
Samenbäume - 30 %</t>
  </si>
  <si>
    <t>47H Zypressenschlafmoos-Fichtenwald (Sonderwaldstandorte)</t>
  </si>
  <si>
    <t>Fi 50 - 100 %
Vb Samenbäume
Ta, Lä 0 - 50 %</t>
  </si>
  <si>
    <t>Kleinkollektive, allenfalls Einzelbäume</t>
  </si>
  <si>
    <t>Kronen mind. ½; Schlankheitsgrad 
&lt; 80; Meistens lotrechte Stämme mit guter Verankerung, nur vereinzelt starke Hänger</t>
  </si>
  <si>
    <t>Auf mind. 1/10 der Fläche vorhan- den</t>
  </si>
  <si>
    <t>48 Blockschutt-Tannen-Fichtenwald (Sonderwaldstandorte)</t>
  </si>
  <si>
    <t>Ta 10 - 90 %
Fi 10 - 90 %
Vb und BAh Samenbäume
In unteren Lagen: Bu Samenbäume</t>
  </si>
  <si>
    <t>Genügend entwicklungsfähige Bäume in mind. 2 vershiedenen Durchmesserklassen pro ha</t>
  </si>
  <si>
    <t>Rotten oder Einzelbäume</t>
  </si>
  <si>
    <t>Kronen mind. 2/3; Schlankheitsgrad &lt; 80; Lotrechte Stämme mit guter Verankerung, nur vereinzelt starke Hänger</t>
  </si>
  <si>
    <t>Alle 15 m (15 Stellen /ha) Moderholz
oder erhöhte Kleinstandorte mit
Vogelbeerwäldchen vorhanden</t>
  </si>
  <si>
    <t>Bei Deckungsgrad &lt; 0,6 mind. 5 Tannen pro a (durchschnittlich alle 4.5 m), in Lücken Fichte vorhanden</t>
  </si>
  <si>
    <t>57BI Alpenlattich-Fichtenwald, Blockausbildung (Sonderwaldstandorte)</t>
  </si>
  <si>
    <t>Fi 100 %
Vb Samenbäume</t>
  </si>
  <si>
    <t>Genügend entwicklungsfähige Bäume in mind. 3 verschiedenen Durchmesserklassen pro ha</t>
  </si>
  <si>
    <t xml:space="preserve">   NaiS- Formular 2</t>
  </si>
  <si>
    <t>Kronenlänge mind. 2/3; Meistens lotrechte Stämme mit guter Veran-kerung, nur vereinzelt starke Hänger</t>
  </si>
  <si>
    <t>Alle 12 m (80 Stellen /ha) Moderholz
oder erhöhte Kleinstandorte mit
Vogelbeerwäldchen vorhanden</t>
  </si>
  <si>
    <t>Baumholz I + II</t>
  </si>
  <si>
    <t>An mind. 1/3 der verjüngungsgüns-tigen Stellen Fichte und Vogelbeere vorhanden</t>
  </si>
  <si>
    <t>Mindestens 60 Verjüngungsansätze pro ha (durchschnittlich alle 13 m)</t>
  </si>
  <si>
    <t>Hauptareal: in 4, 5a mit Fichte:
Ta 40 - 90 % / Fi 10 - 60 %
Lä 0 - 60 % / 
Vb, BAh Samenb. - 20 %
Hauptareal in 5a mit Fichtenvor-
posten: Ta 40 - 90 % / Fi 0 - 60 %
Lä 0 - 60 % /
Vb, BAh, Bu Samenb. - 20 %</t>
  </si>
  <si>
    <t>Hauptareal: in 4, 5a mit Fichte:
Ta 30 - 90 % / Fi 10 - 60 %
Lä, WFö 0 - 60 % / 
Vb Samenb. - 20 %
Hauptareal in 5a mit Fichtenvor-posten: Ta 30 - 90 % / Fi 0 - 60 %
Lä, WFö 0 - 60 %
Vb; Bu Samenb. - 20 %</t>
  </si>
  <si>
    <t>Hauptareal:
Ta 30 - 90 %
Fi 10 - 70 %
Vb Samenbäume
Vor allem in basenreichen
Ausbildungen:
BAh, WEr, evt. Es
Samenbäume - 30 %</t>
  </si>
  <si>
    <t>Hauptareal:
Ta 30 - 90 %
Fi 10 - 70 %
Vb Samenbäume</t>
  </si>
  <si>
    <t>Hauptareal:
Ta 30 - 90 %
Fi 10 - 70 %
BAh, Vb, GEr, WEr
Samenbäume - 30 %</t>
  </si>
  <si>
    <t>Hauptareal:
Ta 30 - 90 %
Fi 10 - 70 %
Vb, BAh
Samenbäume - 30 %</t>
  </si>
  <si>
    <t>Hauptareal:
Ta 30 - 90 %
Fi 10 - 70 %
Lä, WFö 0 - 30 %
Vb, Mb Samenb. - 30 %</t>
  </si>
  <si>
    <t>Fläche mit starker Vegetations-konkurrenz &lt; 2/3</t>
  </si>
  <si>
    <t>Pro ha mind. 1 Trupp (2 - 5 a, durchschnittlich alle 100 m) oder
Deckungsgrad mind. 3 %
Mischung zielgerecht</t>
  </si>
  <si>
    <t>In Lücken auf Mineralerde vor- handen</t>
  </si>
  <si>
    <t xml:space="preserve">  Pflege Niederwald</t>
  </si>
  <si>
    <t xml:space="preserve"> sehr schlecht  minimal     ideal </t>
  </si>
  <si>
    <t>spätestens: ………………</t>
  </si>
  <si>
    <t>Beurteilung wenn keine Massnahmen ausgeführt werden.</t>
  </si>
  <si>
    <t>WFö 50 - 95 %
Laubbäume 5 - 50 %
Fi 0 - 20 %</t>
  </si>
  <si>
    <t>WFö 50 - 95 %
Laubbäume 5 - 50 %
Fi, Lä 0 - 20 %</t>
  </si>
  <si>
    <t>Am Saum auf Mineralerde vor- handen</t>
  </si>
  <si>
    <t>65 Erika/Strauchwicken-Föhrenwald (Waldföhrenwälder)</t>
  </si>
  <si>
    <t>62 Orchideen-Föhrenwald (Waldföhrenwälder)</t>
  </si>
  <si>
    <t>65* Hauhechel - Föhrenwald (Waldföhrenwälder)</t>
  </si>
  <si>
    <t>68 Besenheide-Föhrenwald (Waldföhrenwälder)</t>
  </si>
  <si>
    <t>68* Preiselbeer-Föhrenwald (Waldföhrenwälder)</t>
  </si>
  <si>
    <t>50 Typischer Hochstauden-Tannen-Fichtenwald (Tannen-Fichtenwälder der hochmontanen Stufe)</t>
  </si>
  <si>
    <t>46 Typischer Heidelbeer-Tannen-Fichtenwald (Tannen-Fichtenwälder der hochmontanen Stufe)</t>
  </si>
  <si>
    <t>46M Heidelbeer-Tannen-Fichtenwald auf Podsol (Tannen-Fichtenwälder der hochmontanen Stufe)</t>
  </si>
  <si>
    <t>46* Heidelbeer-Tannen-Fichtenwald mit Torfmoos (Tannen-Fichtenwälder der hochmontanen Stufe)</t>
  </si>
  <si>
    <t>Kronenlänge min. 2/3
Schlankheitsgrad &lt; 80
Lotrechte Stämme mit guter Veran-kerung, nur vereinzelt
starke Hänger</t>
  </si>
  <si>
    <t>47 Typischer Wollreitgras-Tannen-Fichtenwald (Tannen-Fichtenwälder der hochmontanen Stufe)</t>
  </si>
  <si>
    <t>Fläche mit starker Vegetationskon-kurrenz &lt; ½</t>
  </si>
  <si>
    <t>47D Farnreicher Wollreitgras-Tannen-Fichtenwald (Tannen-Fichtenwälder der hochmontanen Stufe)</t>
  </si>
  <si>
    <t>47M Wollreitgras-Tannen-Fichtenwald mit Wachtelweizen (Tannen-Fichtenwälder der hochmontanen Stufe)</t>
  </si>
  <si>
    <t>Bei Deckungsgrad &lt; 0,6 mindestens 5 Tannen pro a (durchschnittlich alle 4.5 m), in Lücken Fichte und Vogel-beere</t>
  </si>
  <si>
    <t>49 Typischer Schachtelhalm-Tannen-Fichtenwald (Tannen-Fichtenwälder der hochmontanen Stufe)</t>
  </si>
  <si>
    <t xml:space="preserve">  4. Handlungsbedarf </t>
  </si>
  <si>
    <t xml:space="preserve">  6. Entwicklungsstufe </t>
  </si>
  <si>
    <t>Meistens lotrechte Stämme mit guter Verankerung, nur vereinzelt starke Hänger</t>
  </si>
  <si>
    <t>Bei Deckungsgrad &lt; 0,6 auf erhöh-ten, versauerten Stellen mindestens 10 Tannen pro a (durchschnittlich alle 3 m), in Lücken Fichte vorhan-den</t>
  </si>
  <si>
    <t>49* Schachtelhalm-Tannen-Fichtenwald mit Rostsegg (Tannen-Fichtenwälder der hochmontanen Stufe)</t>
  </si>
  <si>
    <t>Bei Deckungsgrad &lt; 0,6 auf erhöh-ten, versauerten Stellen mindestens 10 Tannen pro a (durchschnittlich alle 3 m), falls lokal möglich, in Lücken Fichte vorhanden</t>
  </si>
  <si>
    <t>50P Hochstauden-Tannen-Fichtenwald mit Pestwurz (Tannen-Fichtenwälder der hochmontanen Stufe)</t>
  </si>
  <si>
    <t>Alle 15 m (50 Stellen /ha) Moderholz oder erhöhte Kleinstandorte mit Vogelbeerwäldchen vorhanden,
ausser an steilen, rutschigen Stel-len Fläche mit starker Vegetations-konkurrenz &lt; ½</t>
  </si>
  <si>
    <t>50* Karbonat-Tannen-Fichtenwald mit Kahlem Alpendost (Tannen-Fichtenwälder der hochmontanen Stufe)</t>
  </si>
  <si>
    <t>Fläche mit starker Vegetations-konkurrenz &lt; ½</t>
  </si>
  <si>
    <t>51 Typischer Labkraut-Tannen-Fichtenwald (Tannen-Fichtenwälder der hochmontanen Stufe)</t>
  </si>
  <si>
    <t>51C Labkraut-Tannen-Fichtenwald mit Hasel (Tannen-Fichtenwälder der hochmontanen Stufe)</t>
  </si>
  <si>
    <t>Fläche mit starker Vegetationskon-kurrenz (inkl. Hasel) &lt; 2/3</t>
  </si>
  <si>
    <t>52 Karbonat-Tannen-Fichtenwald mit Weissegge (Tannen-Fichtenwälder der hochmontanen Stufe)</t>
  </si>
  <si>
    <r>
      <t>Stabilitätsträger</t>
    </r>
    <r>
      <rPr>
        <sz val="10"/>
        <rFont val="Arial"/>
        <family val="2"/>
      </rPr>
      <t xml:space="preserve">
Kronenentwicklung
Schlankheitsgrad
Zieldurchmesser</t>
    </r>
  </si>
  <si>
    <r>
      <t>Verjüngung</t>
    </r>
    <r>
      <rPr>
        <sz val="10"/>
        <rFont val="Arial"/>
        <family val="2"/>
      </rPr>
      <t xml:space="preserve">
Keimbett</t>
    </r>
  </si>
  <si>
    <r>
      <t>Verjüngung</t>
    </r>
    <r>
      <rPr>
        <sz val="10"/>
        <rFont val="Arial"/>
        <family val="2"/>
      </rPr>
      <t xml:space="preserve">
Aufwuchs</t>
    </r>
  </si>
  <si>
    <t>Keine instabilen, schwere Bäume</t>
  </si>
  <si>
    <r>
      <t>Mischung</t>
    </r>
    <r>
      <rPr>
        <sz val="10"/>
        <rFont val="Arial"/>
        <family val="0"/>
      </rPr>
      <t xml:space="preserve">
Art und Grad</t>
    </r>
  </si>
  <si>
    <r>
      <t>Gefüge</t>
    </r>
    <r>
      <rPr>
        <sz val="10"/>
        <rFont val="Arial"/>
        <family val="0"/>
      </rPr>
      <t xml:space="preserve"> </t>
    </r>
    <r>
      <rPr>
        <sz val="8"/>
        <rFont val="Arial"/>
        <family val="2"/>
      </rPr>
      <t>vertikal</t>
    </r>
    <r>
      <rPr>
        <sz val="10"/>
        <rFont val="Arial"/>
        <family val="0"/>
      </rPr>
      <t xml:space="preserve">
BHD Steuerung</t>
    </r>
  </si>
  <si>
    <r>
      <t>Gefüge</t>
    </r>
    <r>
      <rPr>
        <sz val="10"/>
        <rFont val="Arial"/>
        <family val="0"/>
      </rPr>
      <t xml:space="preserve"> </t>
    </r>
    <r>
      <rPr>
        <sz val="8"/>
        <rFont val="Arial"/>
        <family val="2"/>
      </rPr>
      <t>horizontal</t>
    </r>
    <r>
      <rPr>
        <sz val="10"/>
        <rFont val="Arial"/>
        <family val="0"/>
      </rPr>
      <t xml:space="preserve">
Deckungsgrad
Stammzahl
Lückenbreite</t>
    </r>
  </si>
  <si>
    <r>
      <t>Verjüngung</t>
    </r>
    <r>
      <rPr>
        <sz val="10"/>
        <rFont val="Arial"/>
        <family val="0"/>
      </rPr>
      <t xml:space="preserve">
Anwuchs</t>
    </r>
  </si>
  <si>
    <t>nachhaltige Verjüngung gesichert</t>
  </si>
  <si>
    <t>keine Anforderungen</t>
  </si>
  <si>
    <t>keine instabilen Bäume oder rutschgefährdete Stämme</t>
  </si>
  <si>
    <r>
      <t xml:space="preserve">Steinschlag Entstehungsgebiet / Mittel </t>
    </r>
  </si>
  <si>
    <t xml:space="preserve">   Herleitung Handlungsbedarf      </t>
  </si>
  <si>
    <t xml:space="preserve">Ort: </t>
  </si>
  <si>
    <t>Datum:</t>
  </si>
  <si>
    <t>Revierförster:</t>
  </si>
  <si>
    <t xml:space="preserve">3. Zustand, Entwicklungstendenz und Massnahmen </t>
  </si>
  <si>
    <t xml:space="preserve">Bestandes- und Einzelbaummerkmale </t>
  </si>
  <si>
    <t>Zustand heute</t>
  </si>
  <si>
    <t>in 50 Jahren</t>
  </si>
  <si>
    <t>wirksame Massnahmen</t>
  </si>
  <si>
    <t xml:space="preserve">verhältnis-                      mässig </t>
  </si>
  <si>
    <t>Entwicklung in 10</t>
  </si>
  <si>
    <t>Laubbäume  70 - 100 %
Bu  30 - 100 %
Fi   0 -  10 %</t>
  </si>
  <si>
    <t xml:space="preserve">    -  Art und Grad</t>
  </si>
  <si>
    <t xml:space="preserve">      - BHD Streuung </t>
  </si>
  <si>
    <t xml:space="preserve">     - Deckungsgrad</t>
  </si>
  <si>
    <t xml:space="preserve">     - Stammzahl</t>
  </si>
  <si>
    <t xml:space="preserve">     - Lückenbreite</t>
  </si>
  <si>
    <t xml:space="preserve">    - Kronenentwicklung</t>
  </si>
  <si>
    <t xml:space="preserve">    - Schlankheitsgrad</t>
  </si>
  <si>
    <t xml:space="preserve">    - Zieldurchmesser</t>
  </si>
  <si>
    <t xml:space="preserve">      - Keimbett </t>
  </si>
  <si>
    <t xml:space="preserve">     - Anwuchs </t>
  </si>
  <si>
    <t>keine Angabe 
(siehe Erläuterungen)</t>
  </si>
  <si>
    <t>Aufwuchs:</t>
  </si>
  <si>
    <t>Bu 30-80%
Ta 10-60%
Fi 0-30%
BAh Samenbäume -60%</t>
  </si>
  <si>
    <t>Genügend entwicklungsfähige Bäume in mind. 2 verschiedenen Durchmesserklassen</t>
  </si>
  <si>
    <t>Einzelbäume, allenfalls Kleinkollektive; mind. 150 Bäume/ha mit BHD &gt; 36 cm; Öffnungen in der Falllinie: Stammabstand &lt; 20 m</t>
  </si>
  <si>
    <t>Kronenlänge Ta mind. 2/3, Fi mind. 1/2; Schlankheitsgrad &lt; 80; Lotrechte Bäume mit guter Verankerung, nur vereinzelt starke Hänger</t>
  </si>
  <si>
    <t>Fläche mit starker Vegetations-konkurrenz &lt; 1/3; Liegendes Holz und hohe Stöcke als Ergänzung zu stehenden Bäumen, falls keine Sturzgefahr</t>
  </si>
  <si>
    <t>Bei Deckungsgrad &lt; 0.6 mind. 10 Buchen/Tannen pro a (durchschnittlich alle 3 m) vorhanden; In Lücken Bergahorn vorhanden</t>
  </si>
  <si>
    <t>Pro ha mind. 1 Trupp (2-5 a, durchschnittlich alle 100 ) oder Deckungsgrad mind. 4%; Mischung zielgerecht</t>
  </si>
  <si>
    <t>Bemerkungen:
Der Holzschlag wurde im Winter 1999/2000 ausgeführt, 2006 ist etwa Halbzeit zur Erreichung der Etappenziele</t>
  </si>
  <si>
    <t>Bu 0%
Ta 55%
Fi 45 %
BAh Samenbäume</t>
  </si>
  <si>
    <t>Einzelbäume und Kleinkollektive; ca. 200 Bäume/ha mit BHD &gt; 36 cm; Öffnungen in der Falllinie: Stammabstand knapp 20 m und jene mit 100 m</t>
  </si>
  <si>
    <t>Kronenlänge Ta 1/3, Fi 0.4; Schlankheitsgrad &lt; 80; Keine Hänger; Tannen haben zusätzlich Klebäste gebildet; Storchennester wachsen teils wieder in die Höhe</t>
  </si>
  <si>
    <t>Fläche mit starker Vegetations-konkurrenz 10-15%; hohe Stöcke, liegendes Holz (Tanne) an flacheren Stellen neben der Fläche</t>
  </si>
  <si>
    <t>Bei Deckungsgrad &lt; 0.6 etwa  100 Buchen/Tannen pro a (durch-schnittlich alle 1 m) vorhanden, meist 5-10cm hoch, einzelne über 10 cm, stark verbissen.</t>
  </si>
  <si>
    <t>Etappenziele 1997
für 2007</t>
  </si>
  <si>
    <t>0-12 cm keine;
12-30 cm keine;
30-50 cm genügend;
über 50 cm genügend;</t>
  </si>
  <si>
    <t>0 - 12 cm keine;
12 - 30 cm keine;
30 - 50 cm genügend;
über 50 cm genügend;</t>
  </si>
  <si>
    <t>Einzelbäume, allenfalls Klein-kollektive; mind. 150 Bäume/ha mit BHD &gt; 36 cm; Öffnungen in der Falllinie: Stammabstand &lt; 20 m und die best. mit 100 m</t>
  </si>
  <si>
    <t>Kronenlänge Ta &gt; 1/4, Fi &gt; 1/3; Schlankheitsgrad &lt; 80; Lotrechte Bäume mit guter Verankerung, nur vereinzelt starke Hänger</t>
  </si>
  <si>
    <t>Bu 0%
Ta 50%
Fi 50%
BAh Samenbäume</t>
  </si>
  <si>
    <t xml:space="preserve">Zustand 2
Jahr 2006 </t>
  </si>
  <si>
    <t>B. Wasser, M. Frehner</t>
  </si>
  <si>
    <t>Zustand 1
Jahr 1997 
(B.Wasser, M. Frehner)</t>
  </si>
  <si>
    <t>Wegen Eingriff</t>
  </si>
  <si>
    <t>Trotz Eingriff mehr als erfüllt</t>
  </si>
  <si>
    <t>Ziel in den nächsten 5 Jahren je nach Wildeinfluss erreichbar</t>
  </si>
  <si>
    <t>Bu: 0% 
Ta: 40%
Fi: 60%
Bah: 0%</t>
  </si>
  <si>
    <t>Käfer, Sturzgefahr</t>
  </si>
  <si>
    <t>Tanne Schwachholz</t>
  </si>
  <si>
    <t>Kontrolle + Fotos</t>
  </si>
  <si>
    <t>WF</t>
  </si>
  <si>
    <t>jährlich</t>
  </si>
  <si>
    <t>Förster</t>
  </si>
  <si>
    <t>Winter 1999/2000</t>
  </si>
  <si>
    <t>Der Holzschlag wurde ausgeführt, danach wurde ein Kontrollzaun mit Vergleichsfläche</t>
  </si>
  <si>
    <t>eingerichtet (unterhalb der Weiserfläche)</t>
  </si>
  <si>
    <t>1997 - 2001</t>
  </si>
  <si>
    <t>Der Holzschlag wurde sorgfältig ausgeführt, es sind keine Schäden sichtbar. Der Kronen-</t>
  </si>
  <si>
    <t>schluss ist jetzt locker, es gibt keine grösseren Löcher im Bestand. Es fällt recht viel Licht</t>
  </si>
  <si>
    <t xml:space="preserve">auf den Boden. Die Kronen sind allseitig befreit. Die Stabilität erscheint mittel. Die </t>
  </si>
  <si>
    <t xml:space="preserve">Kronenlängen betragen im Durchschnitt etwa 1/3. </t>
  </si>
  <si>
    <t>Verjüngung: überall beobachtet man Ta-Sämlinge und in der Runse am nördlichen Rand</t>
  </si>
  <si>
    <t xml:space="preserve">von Fläche 1b viel Bergahorn und Buchen An- und Aufwüchse. </t>
  </si>
  <si>
    <t>Verbiss: mässiger bzw.  hoher Wilddruck</t>
  </si>
  <si>
    <t>Formular 5</t>
  </si>
  <si>
    <t>2006 - 2010</t>
  </si>
  <si>
    <t>1997 - 2006</t>
  </si>
  <si>
    <t xml:space="preserve">Der Zustand entspricht mehr oder weniger dem der Wirkungsanalyse. Einzig bei der </t>
  </si>
  <si>
    <t xml:space="preserve">Verjüngung ist der aktuelle Zustand schlechter. Hoher Wilddruck verhindert, dass sich </t>
  </si>
  <si>
    <t>Wirkungsanalyse bei Halbzeit</t>
  </si>
  <si>
    <t>die Verjüngung durchsetzen kann. Massnahmen?</t>
  </si>
  <si>
    <t xml:space="preserve">                                                                                            </t>
  </si>
  <si>
    <t>Fläche mit geringer Vegetationskonkurrenz. Könnte nach dem Holzschlag zunehmen. Keimlinge (Ta) vorhanden. An- und Aufwuchs aber spärlich vorhanden (Wilddruck?).</t>
  </si>
  <si>
    <t>Stammschäden an den Bäumen; 
fehlende Verjüngung durch Wildeinfluss;</t>
  </si>
  <si>
    <t xml:space="preserve">Der Boden ist durch den grossen Blockschuttanteil geprägt, die Durchlässigkeit ist hoch. Im geschlossenen Bestand ist beinahe keine Bodenvegetation vorhanden. </t>
  </si>
  <si>
    <t>karg im geschlossenen Bestand</t>
  </si>
  <si>
    <t>Gräser und Segge, wo Licht den Boden</t>
  </si>
  <si>
    <t>erreicht</t>
  </si>
  <si>
    <t>(10 bis 40 cm Höhe)</t>
  </si>
  <si>
    <t xml:space="preserve">     - Aufwuchs</t>
  </si>
  <si>
    <t>(bis und mit Dickung,
40 cm Höhe bis 12 cm BHD)</t>
  </si>
  <si>
    <t xml:space="preserve">   ja</t>
  </si>
  <si>
    <t xml:space="preserve">  nein</t>
  </si>
  <si>
    <t>mittel</t>
  </si>
  <si>
    <t>gross</t>
  </si>
  <si>
    <t xml:space="preserve">  Austrichtern</t>
  </si>
  <si>
    <t xml:space="preserve">  Stangenholzpflege</t>
  </si>
  <si>
    <t xml:space="preserve">  Holzerei</t>
  </si>
  <si>
    <t xml:space="preserve">  Jungwuchspflege</t>
  </si>
  <si>
    <t xml:space="preserve">  Pflege stufiger Bestände</t>
  </si>
  <si>
    <t xml:space="preserve">  Holzerei ohne Verwertung</t>
  </si>
  <si>
    <t xml:space="preserve">  Dickungspflege</t>
  </si>
  <si>
    <t xml:space="preserve">  Rottenpflege</t>
  </si>
  <si>
    <t xml:space="preserve">  Holzerei mit angeordneter Bringung</t>
  </si>
  <si>
    <t xml:space="preserve">  Pflanzung</t>
  </si>
  <si>
    <r>
      <t xml:space="preserve"> </t>
    </r>
    <r>
      <rPr>
        <b/>
        <sz val="10"/>
        <rFont val="Arial"/>
        <family val="2"/>
      </rPr>
      <t xml:space="preserve">Mischung </t>
    </r>
  </si>
  <si>
    <r>
      <t></t>
    </r>
    <r>
      <rPr>
        <b/>
        <sz val="6"/>
        <rFont val="Wingdings"/>
        <family val="0"/>
      </rPr>
      <t xml:space="preserve"> </t>
    </r>
    <r>
      <rPr>
        <b/>
        <sz val="10"/>
        <rFont val="Arial"/>
        <family val="2"/>
      </rPr>
      <t>Gefüge</t>
    </r>
    <r>
      <rPr>
        <b/>
        <sz val="9"/>
        <rFont val="Arial"/>
        <family val="2"/>
      </rPr>
      <t xml:space="preserve">, </t>
    </r>
    <r>
      <rPr>
        <sz val="8"/>
        <rFont val="Arial"/>
        <family val="2"/>
      </rPr>
      <t xml:space="preserve">vertikal </t>
    </r>
  </si>
  <si>
    <r>
      <t xml:space="preserve"> </t>
    </r>
    <r>
      <rPr>
        <b/>
        <sz val="10"/>
        <rFont val="Arial"/>
        <family val="2"/>
      </rPr>
      <t>Gefüge</t>
    </r>
    <r>
      <rPr>
        <b/>
        <sz val="9"/>
        <rFont val="Arial"/>
        <family val="2"/>
      </rPr>
      <t>,</t>
    </r>
    <r>
      <rPr>
        <sz val="8"/>
        <rFont val="Arial"/>
        <family val="2"/>
      </rPr>
      <t xml:space="preserve"> horizontal </t>
    </r>
  </si>
  <si>
    <r>
      <t xml:space="preserve"> </t>
    </r>
    <r>
      <rPr>
        <b/>
        <sz val="10"/>
        <rFont val="Arial"/>
        <family val="2"/>
      </rPr>
      <t>Stabilitätsträger</t>
    </r>
  </si>
  <si>
    <r>
      <t xml:space="preserve"> </t>
    </r>
    <r>
      <rPr>
        <b/>
        <sz val="10"/>
        <rFont val="Arial"/>
        <family val="2"/>
      </rPr>
      <t xml:space="preserve">Verjüngung </t>
    </r>
  </si>
  <si>
    <r>
      <t></t>
    </r>
    <r>
      <rPr>
        <b/>
        <sz val="10"/>
        <rFont val="Wingdings"/>
        <family val="0"/>
      </rPr>
      <t xml:space="preserve"> </t>
    </r>
    <r>
      <rPr>
        <b/>
        <sz val="10"/>
        <rFont val="Arial"/>
        <family val="2"/>
      </rPr>
      <t xml:space="preserve">Verjüngung </t>
    </r>
  </si>
  <si>
    <t>Genügend entwicklungsfähige Bäume in mind. 2 verschiedenen Durchmesserklassen pro ha</t>
  </si>
  <si>
    <t>Bei Deckungsgrad &lt; 0.8 mind. 10 Buchen pro a (durchschnittlich alle
3 m) vorhanden</t>
  </si>
  <si>
    <t>Laubbäume  80 - 100 %
Bu  30 - 100 %
BAh, Es  Samenbäume -  70 %
Fi  0 -  10 %</t>
  </si>
  <si>
    <t>Bei Deckungsgrad &lt; 0.8 mind. 10 Buchen pro a (durchschnittlich alle 3.5 m), in Lücken Ahorn, Esche 
vorhanden</t>
  </si>
  <si>
    <t>Fläche mit starker Vegetations-konkurrenz &lt; 1/3</t>
  </si>
  <si>
    <t>- Zieldurchmesser angepasst;
- Wirksamer Mindestdurchmesser bis 20 cm BHD.</t>
  </si>
  <si>
    <t>- Zieldurchmesser angepasst;
- Wirksamer Mindestdurchmesser über 35 cm BHD</t>
  </si>
  <si>
    <t>- Zieldurchmesser angepasst;
- Wirksamer Mindestdurchmesser bis 20 cm BHD;
- liegendes Holz und hohe Stöcke: als Ergänzung zu stehenden Bäumen.</t>
  </si>
  <si>
    <t>Rutschungen, Erosion, Murgänge Entsteh.-gebiet /  Gross / flachgründig</t>
  </si>
  <si>
    <t>Laubbäume 50 - 90 %
Bu 30 - 60 %
Ah, Mb etc. 10 - 40 %
Ta 10 - 40 %
Fi 0 - 30 %</t>
  </si>
  <si>
    <t>pro ha genügend entwicklungsfähige Bäume in mind. 2 verschiedenen Durchmesserklassen</t>
  </si>
  <si>
    <t>Bei Deckungsgrad &lt; 0,6 mindestens 10 Buchen/Tannen pro a (durch-schnittlich alle 3 m) vorhanden. In Lücken Bergahorn vorhanden</t>
  </si>
  <si>
    <t>18M Typischer Karbonat-Tannen-Buchenwald (Tannen-Buchenwälder der obermontanen Stufe)</t>
  </si>
  <si>
    <t>pro ha Genügend entwicklungsfähige Bäume in mind. 2 verschiedenen Durchmesserklassen</t>
  </si>
  <si>
    <t>Höchstens die Hälfte der Kronen stark einseitig
Keine Angabe für Schlankheitsgrad
Meistens lotrechte Stämme mit guter Verankerung, nur vereinzelt starke Hänger</t>
  </si>
  <si>
    <t>Holzerei mit Rücken</t>
  </si>
  <si>
    <t>Liegengelassenes Holz</t>
  </si>
  <si>
    <t>m3</t>
  </si>
  <si>
    <t>Bu 30 - 90 %
Ta 10 - 60 %
Fi 0 - 40 %
BAh, Es, Mb, Vb
Samenbäume - 60 %
Lawinen: Immergrüne Nadelbäume
30 - 70 %</t>
  </si>
  <si>
    <t>Bei Deckungsgrad &lt; 0,6 min. 10 Buchen/Tannen pro a durchschnit-tlich alle 3 m) vorhanden. In Lücken Bergahorn vorhanden</t>
  </si>
  <si>
    <t>Fläche mit starker Vegetationskon-kurrenz für Bergahorn &lt; 1/3
Schutz gegen Schneegleiten / Schneekriechen (Baumstrünke, Totholz, Steine etc.) vorhanden.</t>
  </si>
  <si>
    <t>Mind. ½  der Kronen gleichmässig geformt
Lotrechte Stämme mit guter Veran-kerung, nur vereinzelt starke Hänger</t>
  </si>
  <si>
    <t xml:space="preserve">Fläche mit starker Vegetationskon-kurrenz oder dichter Moderauflage &lt; ½ </t>
  </si>
  <si>
    <t>Mind. ½  der Kronen gleichmässig geformt. Lotrechte Stämme mit guter Verankerung, nur vereinzelt starke Hänger</t>
  </si>
  <si>
    <t>Mind. ½  der Kronen gleichmässig geformt
Schlankheitsgrad &lt; 80
Lotrechte Stämme mit guter Veran-kerung, nur vereinzelt starke Hänger</t>
  </si>
  <si>
    <t>Kronenlänge mind. ½ 
Lotrechte Stämme mit guter Ver-ankerung, nur vereinzelt starke Hänger</t>
  </si>
  <si>
    <t>Kronenlänge mind. ½ 
Meistens lotrechte Stämme mit guter Verankerung, nur vereinzelt starke Hänger</t>
  </si>
  <si>
    <t>Alle 15 m (50 Stellen /ha) Moderholz oder erhöhte Kleinstandorte mit Vogelbeerwäldchen oder Mineral-erde vorhanden. Fläche mit starker Vegetationskonkurrenz &lt; ½</t>
  </si>
  <si>
    <t>Kronenlänge min. ½
Schlankheitsgrad &lt; 80
Lotrechte Stämme mit guter Veran-kerung, nur vereinzelt starke Hänger</t>
  </si>
  <si>
    <t>Ta 10 - 80 %
Lä 10 - 60 %
Vb 10 - 50 %
GEr 0 - 30 %
Fi 0 - 30 %
In Region 5:
Bu, BAh 0 - 30 %</t>
  </si>
  <si>
    <t>Alle 15 m (50 Stellen /ha)
Moderholz oder erhöhte
Kleinstandorte mit Vogelbeerwäld-chen vorhanden</t>
  </si>
  <si>
    <t>Bei Deckungsgrad &lt; 0,6 mindestens 5 Tannen pro a (durchschnittlich alle 4.5 m), in Lücken Fichte vorhanden</t>
  </si>
  <si>
    <t>Einzelbäume, Kleinkollektive, Rotten</t>
  </si>
  <si>
    <t>Kleinkollektive allenfalls Einzelbäume</t>
  </si>
  <si>
    <t>Kleinkollektive und Einzelbäume, auch Rotten</t>
  </si>
  <si>
    <t>Alle 10 m (100 Stellen /ha) Moder-holz oder erhöhte Kleinstandorte mit Vogelbeerwäldchen oder Mineral-erde vorhanden. Schutz gegen Schneegleiten (Baumstrünke, Tot-holz, Steine etc.) vorhanden</t>
  </si>
  <si>
    <t>Fi 70 - 100 %
Vb Samenbäume - 30 %
Lä 0 - 30 %</t>
  </si>
  <si>
    <t>Alle 10 m (100 Stellen /ha) Moder-holz oder erhöhte Kleinstandorte mit Vogelbeerwäldchen oder Mineral-erde vorhanden</t>
  </si>
  <si>
    <t>Kronenlänge mind. ¾
Die meisten Stämme mit guter Verankerung</t>
  </si>
  <si>
    <t>Erhöhte Stellen ohne starke Vegeta-tionskonkurrenz und ohne Über-schirmung vorhanden. Schutz gegen Schneegleiten (Baumstrünke, Tot-holz, Steine etc.) vorhanden</t>
  </si>
  <si>
    <t>Mindestens 40 Verjüngungsansätze /ha (durchschnittlich alle 16 m) Mischung zielgerecht</t>
  </si>
  <si>
    <t>Einzelbäume allenfalls Kleinkollektive</t>
  </si>
  <si>
    <t>Einzelbäume</t>
  </si>
  <si>
    <t>Kronenlänge mind. ½. Höchstens die Hälfte der Kronen stark einseitig.
Meistens lotrechte Bäume mit guter Verankerung, nur vereinzelt starke Hänger</t>
  </si>
  <si>
    <t>WFö 50 - 95 %
Laubbäume und grosse
Sträucher 5 - 50 %
Fi, Ta, Lä 0 - 20 %</t>
  </si>
  <si>
    <t>WFö 60 - 95 %
Laubbäume 5 - 40 %
Fi, Lä, BFö, Ta 0 - 30 %</t>
  </si>
  <si>
    <t>WFö 70 - 95%
Laubbäume 5 - 30%
Lä, Av, Fi, BFö 0 - 20%</t>
  </si>
  <si>
    <t xml:space="preserve">   </t>
  </si>
  <si>
    <t>klein</t>
  </si>
  <si>
    <t xml:space="preserve">  Ringeln</t>
  </si>
  <si>
    <t xml:space="preserve">  Stumpen</t>
  </si>
  <si>
    <t>Pro ha mind. 1 Trupp (2 - 5 a, durchschnittlich alle 100 m) oder Deckungsgrad mind. 3 % Mischung zielgerecht</t>
  </si>
  <si>
    <r>
      <t>Steinschlag Auslauf- und Ablagerungsgebiet / Gross</t>
    </r>
  </si>
  <si>
    <t>Lawine Entsteh.-gebiet Mittel / Ober.-+ unterm. Laub- + Mischw. / ab 35°</t>
  </si>
  <si>
    <t>- Mind. 400 Bäume/ha mit BHD &gt; 12 cm;
- Stockausschläge;
- Bei Öffnungen in der Falllinie Stammabstand &lt; 20 m; 
- Liegendes Holz und hohe Stöcke: als Ergänzung zu stehenden Bäumen, falls keine Sturzgefahr.</t>
  </si>
  <si>
    <t>- Mind. 300 Bäume/ha mit BHD &gt; 24 cm;
- Öffnungen in der Falllinie Stammabstand &lt; 20 m;
- Liegendes Holz und hohe Stöcke: als Ergänzung zu stehenden Bäumen, falls keine Sturzgefahr.</t>
  </si>
  <si>
    <t>- Mind. 150 Bäume/ha mit BHD &gt; 36 cm;
- Öffnungen in der Falllinie Stammabstand &lt; 20 m;
- Liegendes Holz und hohe Stöcke: als Ergänzung zu stehenden Bäumen, falls keine Sturzgefahr.</t>
  </si>
  <si>
    <t>- Mind. 400 Bäume/ha mit BHD &gt;12 cm; 
- Öffnungen in der Falllinie Stammabstand &lt; 20 m; evtl. auch Stockausschläge.</t>
  </si>
  <si>
    <r>
      <t>Mischung</t>
    </r>
    <r>
      <rPr>
        <sz val="10"/>
        <color indexed="10"/>
        <rFont val="Arial"/>
        <family val="0"/>
      </rPr>
      <t xml:space="preserve">
Art und Grad</t>
    </r>
  </si>
  <si>
    <r>
      <t>Gefüge</t>
    </r>
    <r>
      <rPr>
        <sz val="10"/>
        <color indexed="10"/>
        <rFont val="Arial"/>
        <family val="0"/>
      </rPr>
      <t xml:space="preserve"> </t>
    </r>
    <r>
      <rPr>
        <sz val="8"/>
        <color indexed="10"/>
        <rFont val="Arial"/>
        <family val="0"/>
      </rPr>
      <t>vertikal</t>
    </r>
    <r>
      <rPr>
        <sz val="10"/>
        <color indexed="10"/>
        <rFont val="Arial"/>
        <family val="0"/>
      </rPr>
      <t xml:space="preserve">
BHD Steuerung</t>
    </r>
  </si>
  <si>
    <r>
      <t>Gefüge</t>
    </r>
    <r>
      <rPr>
        <sz val="10"/>
        <color indexed="10"/>
        <rFont val="Arial"/>
        <family val="0"/>
      </rPr>
      <t xml:space="preserve"> </t>
    </r>
    <r>
      <rPr>
        <sz val="8"/>
        <color indexed="10"/>
        <rFont val="Arial"/>
        <family val="0"/>
      </rPr>
      <t>horizontal</t>
    </r>
    <r>
      <rPr>
        <sz val="10"/>
        <color indexed="10"/>
        <rFont val="Arial"/>
        <family val="0"/>
      </rPr>
      <t xml:space="preserve">
Deckungsgrad
Stammzahl
Lückenbreite</t>
    </r>
  </si>
  <si>
    <r>
      <t>Stabilitätsträger</t>
    </r>
    <r>
      <rPr>
        <sz val="10"/>
        <color indexed="10"/>
        <rFont val="Arial"/>
        <family val="0"/>
      </rPr>
      <t xml:space="preserve">
Kronenentwicklung
Schlankheitsgrad
Zieldurchmesser</t>
    </r>
  </si>
  <si>
    <r>
      <t>Verjüngung</t>
    </r>
    <r>
      <rPr>
        <sz val="10"/>
        <color indexed="10"/>
        <rFont val="Arial"/>
        <family val="0"/>
      </rPr>
      <t xml:space="preserve">
Keimbett</t>
    </r>
  </si>
  <si>
    <r>
      <t>Verjüngung</t>
    </r>
    <r>
      <rPr>
        <sz val="10"/>
        <color indexed="10"/>
        <rFont val="Arial"/>
        <family val="0"/>
      </rPr>
      <t xml:space="preserve">
Anwuchs</t>
    </r>
  </si>
  <si>
    <r>
      <t>Verjüngung</t>
    </r>
    <r>
      <rPr>
        <sz val="10"/>
        <color indexed="10"/>
        <rFont val="Arial"/>
        <family val="0"/>
      </rPr>
      <t xml:space="preserve">
Aufwuchs</t>
    </r>
  </si>
  <si>
    <r>
      <t>Steinschlag Transitgebiet / Gross / 0.05 bis 0.20 m</t>
    </r>
    <r>
      <rPr>
        <vertAlign val="superscript"/>
        <sz val="10"/>
        <color indexed="10"/>
        <rFont val="Arial"/>
        <family val="0"/>
      </rPr>
      <t>3 /</t>
    </r>
    <r>
      <rPr>
        <sz val="10"/>
        <color indexed="10"/>
        <rFont val="Arial"/>
        <family val="0"/>
      </rPr>
      <t>40 - 60 cm Ø</t>
    </r>
  </si>
  <si>
    <r>
      <t>Steinschlag Transitgebiet / Gross  / 0.20 bis 5.00 m</t>
    </r>
    <r>
      <rPr>
        <vertAlign val="superscript"/>
        <sz val="10"/>
        <color indexed="10"/>
        <rFont val="Arial"/>
        <family val="0"/>
      </rPr>
      <t xml:space="preserve">3 / </t>
    </r>
    <r>
      <rPr>
        <sz val="10"/>
        <color indexed="10"/>
        <rFont val="Arial"/>
        <family val="0"/>
      </rPr>
      <t>60 bis 180 cm Ø</t>
    </r>
  </si>
  <si>
    <t>59 Lärchen-Arvenwald mit Alpenrose (Arven- und Lärchenwälder der obersubalpinen Stufe)</t>
  </si>
  <si>
    <t>Av 50 - 100 %
Lä 0 - 50 %
Vb Samenbäume</t>
  </si>
  <si>
    <t>Genügend entwicklungsfähige
Bäume in mind. 3 verschiedenen Durchmesserklassen pro ha</t>
  </si>
  <si>
    <t>Einzelbäume und Rotten</t>
  </si>
  <si>
    <t xml:space="preserve">Genügend entwicklungsfähige
Bäume in mind. 3 verschiedenen Durchmesserklassen pro ha
</t>
  </si>
  <si>
    <t>Erhöhte Stellen ohne starke Vege-tationskonkurrenz vorhanden</t>
  </si>
  <si>
    <t>An mind. 1/3 der erhöhten Stellen, wo Verjüngung möglich ist, Arve und Vogelbeere vorhanden</t>
  </si>
  <si>
    <t>Mindestens 40 Verjüngungsan-sätze/ha (durchschnittlich alle 16 m)
Mischung zielgerecht</t>
  </si>
  <si>
    <t>Mindestens 30 Verjüngungsansätze /ha (durchschnittlich alle 19 m) Mi-schung zielgerecht</t>
  </si>
  <si>
    <t>59V Lärchen-Arvenwald mit Heidelbeere (Arven- und Lärchenwälder der obersubalpinen Stufe)</t>
  </si>
  <si>
    <t>59L Lärchen-Arvenwald mit Laserkraut (Arven- und Lärchenwälder der obersubalpinen Stufe)</t>
  </si>
  <si>
    <t>Mindestens 50 Verjüngungsan-sätze/ha (durchschnittlich alle 15 m)
Mischung zielgerecht</t>
  </si>
  <si>
    <t>59J Wacholder-Lärchenwald (Arven- und Lärchenwälder der obersubalpinen Stufe)</t>
  </si>
  <si>
    <t>Lä 80 - 100%
Fi, Ta, Bu, Av 0 - 20 %
Vb Samenbäume bis 20 %</t>
  </si>
  <si>
    <t>Stellen mit Mineralerde und ohne Überschirmung sowie mit Schutz gegen Schneegleiten (Baumstrünke,
Totholz, Steine etc.) vorhanden</t>
  </si>
  <si>
    <t>An mind. 1/3 der verjüngungsgüns-tigen Stellen Lärche vorhanden</t>
  </si>
  <si>
    <t>Mindestens 50 Verjüngungsansätze /ha (durchschnittlich alle 15 m) Mischung zielgerecht</t>
  </si>
  <si>
    <t>59* Alpenrosen-Lärchenwald (Arven- und Lärchenwälder der obersubalpinen Stufe)</t>
  </si>
  <si>
    <t>Lä 50 - 90 %
Vb 10 - 50 %</t>
  </si>
  <si>
    <t>Genügend entwicklungsfähige
Bäume in mind. 2 verschiedenen Durchmesserklassen pro ha</t>
  </si>
  <si>
    <t xml:space="preserve">Einzelbäume  </t>
  </si>
  <si>
    <t>Alle 15 m (50/ha) Stellen mit Mineral-erde vorhanden</t>
  </si>
  <si>
    <t>Auf Mineralerde Lärchen vorhanden</t>
  </si>
  <si>
    <t>60 Typischer Hochstauden-Fichtenwald (Nadelwälder der subalpinen Stufe)</t>
  </si>
  <si>
    <t>Fi 70 - 100 %
Vb, GEr Samenbäume - 30 %</t>
  </si>
  <si>
    <t>Rotten, allenfalls Einzelbäume</t>
  </si>
  <si>
    <t>Kronenlänge mind. 2/3
Meistens lotrechte Stämme mit guter Verankerung, nur vereinzelt starke Hänger</t>
  </si>
  <si>
    <t>Alle 10 m (100 Stellen /ha) Moder-holz vorhanden</t>
  </si>
  <si>
    <t>An mind. 1/3 der verjüngungsgüns-tigen Stellen Fichte und Vogelbeere
vorhanden</t>
  </si>
  <si>
    <t>691'400 / 195'850</t>
  </si>
</sst>
</file>

<file path=xl/styles.xml><?xml version="1.0" encoding="utf-8"?>
<styleSheet xmlns="http://schemas.openxmlformats.org/spreadsheetml/2006/main">
  <numFmts count="5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quot;€&quot;\ * #,##0.00_ ;_ &quot;€&quot;\ * \-#,##0.00_ ;_ &quot;€&quot;\ * &quot;-&quot;??_ ;_ @_ "/>
    <numFmt numFmtId="180" formatCode="0.0"/>
    <numFmt numFmtId="181" formatCode="#,##0.000"/>
    <numFmt numFmtId="182" formatCode="#,##0.0000"/>
    <numFmt numFmtId="183" formatCode="#,##0.0"/>
    <numFmt numFmtId="184" formatCode="_ * #,##0_ ;_ * \-#,##0_ ;_ * &quot;-&quot;??_ ;_ @_ "/>
    <numFmt numFmtId="185" formatCode="_ * #,##0.0_ ;_ * \-#,##0.0_ ;_ * &quot;-&quot;??_ ;_ @_ "/>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_ * #,##0.0_ ;_ * \-#,##0.0_ ;_ * &quot;-&quot;?_ ;_ @_ "/>
    <numFmt numFmtId="195" formatCode="_ * #,##0.000_ ;_ * \-#,##0.000_ ;_ * &quot;-&quot;??_ ;_ @_ "/>
    <numFmt numFmtId="196" formatCode="[$-807]dddd\,\ d\.\ mmmm\ yyyy"/>
    <numFmt numFmtId="197" formatCode="dd/\ mmmm\ yyyy"/>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s>
  <fonts count="84">
    <font>
      <sz val="11"/>
      <name val="Arial"/>
      <family val="0"/>
    </font>
    <font>
      <sz val="8"/>
      <name val="Arial"/>
      <family val="0"/>
    </font>
    <font>
      <b/>
      <sz val="14"/>
      <name val="Arial"/>
      <family val="2"/>
    </font>
    <font>
      <b/>
      <sz val="12"/>
      <name val="Arial"/>
      <family val="2"/>
    </font>
    <font>
      <u val="single"/>
      <sz val="11"/>
      <color indexed="12"/>
      <name val="Arial"/>
      <family val="0"/>
    </font>
    <font>
      <u val="single"/>
      <sz val="11"/>
      <color indexed="36"/>
      <name val="Arial"/>
      <family val="0"/>
    </font>
    <font>
      <sz val="10"/>
      <name val="Arial"/>
      <family val="0"/>
    </font>
    <font>
      <b/>
      <sz val="10"/>
      <name val="Arial"/>
      <family val="2"/>
    </font>
    <font>
      <b/>
      <sz val="14"/>
      <name val="Arial (W1)"/>
      <family val="2"/>
    </font>
    <font>
      <sz val="12"/>
      <name val="Arial"/>
      <family val="2"/>
    </font>
    <font>
      <b/>
      <sz val="12"/>
      <name val="Arial (W1)"/>
      <family val="2"/>
    </font>
    <font>
      <sz val="11"/>
      <name val="Arial (W1)"/>
      <family val="2"/>
    </font>
    <font>
      <b/>
      <sz val="11"/>
      <name val="Arial (W1)"/>
      <family val="2"/>
    </font>
    <font>
      <sz val="10"/>
      <name val="Arial (W1)"/>
      <family val="2"/>
    </font>
    <font>
      <sz val="11"/>
      <color indexed="10"/>
      <name val="Arial"/>
      <family val="0"/>
    </font>
    <font>
      <sz val="8"/>
      <color indexed="10"/>
      <name val="Arial (W1)"/>
      <family val="2"/>
    </font>
    <font>
      <sz val="8"/>
      <color indexed="10"/>
      <name val="Arial"/>
      <family val="0"/>
    </font>
    <font>
      <sz val="8"/>
      <name val="Arial (W1)"/>
      <family val="0"/>
    </font>
    <font>
      <sz val="9"/>
      <name val="Arial"/>
      <family val="2"/>
    </font>
    <font>
      <b/>
      <sz val="10"/>
      <name val="Wingdings"/>
      <family val="0"/>
    </font>
    <font>
      <b/>
      <sz val="6"/>
      <name val="Wingdings"/>
      <family val="0"/>
    </font>
    <font>
      <b/>
      <sz val="9"/>
      <name val="Arial"/>
      <family val="2"/>
    </font>
    <font>
      <b/>
      <sz val="8"/>
      <name val="Wingdings"/>
      <family val="0"/>
    </font>
    <font>
      <i/>
      <sz val="8"/>
      <color indexed="10"/>
      <name val="Arial"/>
      <family val="2"/>
    </font>
    <font>
      <b/>
      <sz val="9"/>
      <name val="Wingdings"/>
      <family val="0"/>
    </font>
    <font>
      <sz val="7"/>
      <name val="Arial"/>
      <family val="2"/>
    </font>
    <font>
      <b/>
      <sz val="10"/>
      <name val="Arial (W1)"/>
      <family val="2"/>
    </font>
    <font>
      <sz val="9"/>
      <name val="Arial (W1)"/>
      <family val="0"/>
    </font>
    <font>
      <sz val="8"/>
      <name val="Tahoma"/>
      <family val="2"/>
    </font>
    <font>
      <sz val="10"/>
      <color indexed="10"/>
      <name val="Arial"/>
      <family val="0"/>
    </font>
    <font>
      <b/>
      <sz val="10"/>
      <color indexed="10"/>
      <name val="Arial"/>
      <family val="0"/>
    </font>
    <font>
      <vertAlign val="superscript"/>
      <sz val="10"/>
      <color indexed="10"/>
      <name val="Arial"/>
      <family val="0"/>
    </font>
    <font>
      <b/>
      <u val="single"/>
      <sz val="10"/>
      <name val="Arial (W1)"/>
      <family val="2"/>
    </font>
    <font>
      <i/>
      <sz val="10"/>
      <color indexed="10"/>
      <name val="Arial (W1)"/>
      <family val="2"/>
    </font>
    <font>
      <sz val="12"/>
      <name val="Arial (W1)"/>
      <family val="2"/>
    </font>
    <font>
      <b/>
      <u val="single"/>
      <sz val="11"/>
      <name val="Arial (W1)"/>
      <family val="2"/>
    </font>
    <font>
      <b/>
      <sz val="11"/>
      <name val="Arial"/>
      <family val="2"/>
    </font>
    <font>
      <b/>
      <sz val="10"/>
      <name val="Palatino Linotype"/>
      <family val="1"/>
    </font>
    <font>
      <sz val="9.2"/>
      <name val="Arial"/>
      <family val="2"/>
    </font>
    <font>
      <sz val="9.5"/>
      <name val="Arial"/>
      <family val="2"/>
    </font>
    <font>
      <sz val="8"/>
      <name val="Symbol"/>
      <family val="1"/>
    </font>
    <font>
      <b/>
      <sz val="8"/>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8"/>
      <color indexed="16"/>
      <name val="Arial"/>
      <family val="0"/>
    </font>
    <font>
      <sz val="8"/>
      <color indexed="14"/>
      <name val="Arial"/>
      <family val="0"/>
    </font>
    <font>
      <sz val="8"/>
      <color indexed="50"/>
      <name val="Arial"/>
      <family val="0"/>
    </font>
    <font>
      <b/>
      <sz val="10"/>
      <color indexed="8"/>
      <name val="Arial"/>
      <family val="0"/>
    </font>
    <font>
      <sz val="8"/>
      <color indexed="60"/>
      <name val="Arial"/>
      <family val="0"/>
    </font>
    <font>
      <sz val="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indexed="9"/>
        <bgColor indexed="6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style="thin"/>
      <top style="medium"/>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hair"/>
    </border>
    <border>
      <left style="thin"/>
      <right style="medium"/>
      <top>
        <color indexed="63"/>
      </top>
      <bottom style="hair"/>
    </border>
    <border>
      <left>
        <color indexed="63"/>
      </left>
      <right style="medium"/>
      <top style="hair"/>
      <bottom style="hair"/>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color indexed="63"/>
      </left>
      <right style="medium"/>
      <top style="hair"/>
      <bottom style="medium"/>
    </border>
    <border>
      <left>
        <color indexed="63"/>
      </left>
      <right style="medium"/>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medium"/>
    </border>
    <border>
      <left>
        <color indexed="63"/>
      </left>
      <right style="medium"/>
      <top style="medium"/>
      <bottom style="hair"/>
    </border>
    <border>
      <left>
        <color indexed="63"/>
      </left>
      <right style="thin"/>
      <top style="hair"/>
      <bottom style="medium"/>
    </border>
    <border>
      <left>
        <color indexed="63"/>
      </left>
      <right style="thin"/>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6"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611">
    <xf numFmtId="0" fontId="0" fillId="0" borderId="0" xfId="0" applyAlignment="1">
      <alignment/>
    </xf>
    <xf numFmtId="0" fontId="7" fillId="0" borderId="0" xfId="0" applyFont="1" applyAlignment="1">
      <alignment vertical="top" wrapText="1"/>
    </xf>
    <xf numFmtId="0" fontId="0" fillId="0" borderId="0" xfId="0" applyAlignment="1">
      <alignment horizontal="left" vertical="top"/>
    </xf>
    <xf numFmtId="0" fontId="1" fillId="0" borderId="0" xfId="0" applyFont="1" applyAlignment="1">
      <alignment horizontal="left" vertical="top" wrapText="1"/>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9" fillId="0" borderId="0" xfId="0" applyFont="1" applyAlignment="1">
      <alignment wrapText="1"/>
    </xf>
    <xf numFmtId="0" fontId="30" fillId="0" borderId="0" xfId="0" applyFont="1" applyAlignment="1">
      <alignment vertical="top" wrapText="1"/>
    </xf>
    <xf numFmtId="0" fontId="14" fillId="0" borderId="0" xfId="0" applyFont="1" applyAlignment="1">
      <alignment/>
    </xf>
    <xf numFmtId="0" fontId="29" fillId="0" borderId="0" xfId="0" applyFont="1" applyAlignment="1">
      <alignment/>
    </xf>
    <xf numFmtId="0" fontId="29" fillId="0" borderId="0" xfId="0" applyFont="1" applyAlignment="1" quotePrefix="1">
      <alignment wrapText="1"/>
    </xf>
    <xf numFmtId="0" fontId="29" fillId="0" borderId="0" xfId="0" applyFont="1" applyFill="1" applyBorder="1" applyAlignment="1">
      <alignment wrapText="1"/>
    </xf>
    <xf numFmtId="0" fontId="29" fillId="0" borderId="0" xfId="0" applyFont="1" applyFill="1" applyBorder="1" applyAlignment="1" quotePrefix="1">
      <alignment wrapText="1"/>
    </xf>
    <xf numFmtId="0" fontId="0" fillId="0" borderId="0" xfId="0" applyAlignment="1">
      <alignment vertical="top"/>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12" xfId="0" applyFont="1" applyBorder="1" applyAlignment="1" applyProtection="1">
      <alignment/>
      <protection/>
    </xf>
    <xf numFmtId="0" fontId="0" fillId="0" borderId="0" xfId="0" applyFont="1" applyBorder="1" applyAlignment="1" applyProtection="1">
      <alignment/>
      <protection/>
    </xf>
    <xf numFmtId="0" fontId="0" fillId="0" borderId="13" xfId="0" applyBorder="1" applyAlignment="1" applyProtection="1">
      <alignment/>
      <protection/>
    </xf>
    <xf numFmtId="0" fontId="2" fillId="0" borderId="14" xfId="0" applyFont="1" applyBorder="1" applyAlignment="1" applyProtection="1">
      <alignment horizontal="center" vertical="center"/>
      <protection/>
    </xf>
    <xf numFmtId="0" fontId="0" fillId="0" borderId="0" xfId="0" applyAlignment="1" applyProtection="1">
      <alignment vertical="center"/>
      <protection/>
    </xf>
    <xf numFmtId="0" fontId="10" fillId="0" borderId="15"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14" fillId="33" borderId="16" xfId="0" applyFont="1" applyFill="1" applyBorder="1" applyAlignment="1" applyProtection="1">
      <alignment/>
      <protection/>
    </xf>
    <xf numFmtId="0" fontId="14" fillId="34" borderId="17" xfId="0" applyFont="1" applyFill="1" applyBorder="1" applyAlignment="1" applyProtection="1">
      <alignment/>
      <protection/>
    </xf>
    <xf numFmtId="0" fontId="6" fillId="0" borderId="0" xfId="0" applyFont="1" applyBorder="1" applyAlignment="1" applyProtection="1">
      <alignment horizontal="center"/>
      <protection/>
    </xf>
    <xf numFmtId="0" fontId="14" fillId="0" borderId="18" xfId="0" applyFont="1" applyFill="1" applyBorder="1" applyAlignment="1" applyProtection="1">
      <alignment/>
      <protection/>
    </xf>
    <xf numFmtId="0" fontId="0" fillId="33" borderId="19" xfId="0" applyFill="1" applyBorder="1" applyAlignment="1" applyProtection="1">
      <alignment/>
      <protection/>
    </xf>
    <xf numFmtId="0" fontId="15"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protection/>
    </xf>
    <xf numFmtId="0" fontId="0" fillId="0" borderId="15" xfId="0"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3" borderId="21" xfId="0" applyFill="1" applyBorder="1" applyAlignment="1" applyProtection="1">
      <alignment/>
      <protection/>
    </xf>
    <xf numFmtId="0" fontId="0" fillId="34" borderId="22" xfId="0" applyFill="1" applyBorder="1" applyAlignment="1" applyProtection="1">
      <alignment/>
      <protection/>
    </xf>
    <xf numFmtId="0" fontId="1" fillId="0" borderId="0" xfId="0" applyFont="1" applyBorder="1" applyAlignment="1" applyProtection="1" quotePrefix="1">
      <alignment horizontal="left" vertical="top"/>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centerContinuous"/>
      <protection/>
    </xf>
    <xf numFmtId="0" fontId="6" fillId="0" borderId="24" xfId="0" applyFont="1" applyBorder="1" applyAlignment="1" applyProtection="1">
      <alignment horizontal="center" vertical="center"/>
      <protection/>
    </xf>
    <xf numFmtId="0" fontId="1" fillId="0" borderId="24"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25" xfId="0" applyFont="1" applyBorder="1" applyAlignment="1" applyProtection="1">
      <alignment vertic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26" fillId="0" borderId="15"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26" fillId="0" borderId="15" xfId="0" applyFont="1" applyFill="1" applyBorder="1" applyAlignment="1" applyProtection="1">
      <alignment horizontal="center" vertical="center"/>
      <protection/>
    </xf>
    <xf numFmtId="0" fontId="11" fillId="0" borderId="26" xfId="0" applyFont="1" applyBorder="1" applyAlignment="1" applyProtection="1">
      <alignment/>
      <protection/>
    </xf>
    <xf numFmtId="0" fontId="11" fillId="0" borderId="27" xfId="0" applyFont="1" applyBorder="1" applyAlignment="1" applyProtection="1">
      <alignment/>
      <protection/>
    </xf>
    <xf numFmtId="0" fontId="13" fillId="0" borderId="27" xfId="0" applyFont="1" applyBorder="1" applyAlignment="1" applyProtection="1">
      <alignment/>
      <protection/>
    </xf>
    <xf numFmtId="0" fontId="13" fillId="0" borderId="28" xfId="0" applyFont="1" applyBorder="1" applyAlignment="1" applyProtection="1">
      <alignment/>
      <protection/>
    </xf>
    <xf numFmtId="0" fontId="0" fillId="0" borderId="29" xfId="0" applyFont="1" applyBorder="1" applyAlignment="1" applyProtection="1">
      <alignment/>
      <protection/>
    </xf>
    <xf numFmtId="0" fontId="0" fillId="0" borderId="23" xfId="0" applyBorder="1" applyAlignment="1" applyProtection="1">
      <alignment/>
      <protection/>
    </xf>
    <xf numFmtId="0" fontId="2" fillId="0" borderId="30"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26" fillId="0" borderId="15" xfId="0" applyFont="1" applyFill="1" applyBorder="1" applyAlignment="1" applyProtection="1">
      <alignment horizontal="left" vertical="center"/>
      <protection/>
    </xf>
    <xf numFmtId="0" fontId="36" fillId="0" borderId="27" xfId="53" applyFont="1" applyBorder="1" applyAlignment="1">
      <alignment/>
      <protection/>
    </xf>
    <xf numFmtId="0" fontId="6" fillId="0" borderId="27" xfId="53" applyBorder="1" applyAlignment="1">
      <alignment/>
      <protection/>
    </xf>
    <xf numFmtId="0" fontId="18" fillId="0" borderId="0" xfId="53" applyFont="1" applyBorder="1" applyAlignment="1">
      <alignment/>
      <protection/>
    </xf>
    <xf numFmtId="0" fontId="6" fillId="0" borderId="0" xfId="53" applyAlignment="1">
      <alignment/>
      <protection/>
    </xf>
    <xf numFmtId="0" fontId="18" fillId="0" borderId="31" xfId="53" applyFont="1" applyBorder="1" applyAlignment="1">
      <alignment vertical="center"/>
      <protection/>
    </xf>
    <xf numFmtId="0" fontId="18" fillId="0" borderId="29" xfId="53" applyFont="1" applyBorder="1" applyAlignment="1" applyProtection="1">
      <alignment vertical="center"/>
      <protection locked="0"/>
    </xf>
    <xf numFmtId="0" fontId="18" fillId="0" borderId="32" xfId="53" applyFont="1" applyBorder="1" applyAlignment="1" applyProtection="1">
      <alignment vertical="center"/>
      <protection locked="0"/>
    </xf>
    <xf numFmtId="0" fontId="18" fillId="0" borderId="29" xfId="53" applyNumberFormat="1" applyFont="1" applyBorder="1" applyAlignment="1" applyProtection="1">
      <alignment horizontal="left" vertical="center"/>
      <protection locked="0"/>
    </xf>
    <xf numFmtId="14" fontId="1" fillId="0" borderId="32" xfId="53" applyNumberFormat="1" applyFont="1" applyBorder="1" applyAlignment="1" applyProtection="1">
      <alignment vertical="center"/>
      <protection locked="0"/>
    </xf>
    <xf numFmtId="0" fontId="6" fillId="0" borderId="29" xfId="53" applyBorder="1" applyAlignment="1" applyProtection="1">
      <alignment vertical="center"/>
      <protection locked="0"/>
    </xf>
    <xf numFmtId="0" fontId="6" fillId="0" borderId="12" xfId="53" applyBorder="1" applyAlignment="1" applyProtection="1">
      <alignment vertical="center"/>
      <protection locked="0"/>
    </xf>
    <xf numFmtId="14" fontId="18" fillId="0" borderId="0" xfId="53" applyNumberFormat="1" applyFont="1" applyAlignment="1">
      <alignment vertical="center"/>
      <protection/>
    </xf>
    <xf numFmtId="0" fontId="18" fillId="0" borderId="0" xfId="53" applyFont="1" applyAlignment="1">
      <alignment vertical="center"/>
      <protection/>
    </xf>
    <xf numFmtId="0" fontId="18" fillId="0" borderId="33" xfId="53" applyFont="1" applyBorder="1" applyAlignment="1" applyProtection="1">
      <alignment vertical="center"/>
      <protection/>
    </xf>
    <xf numFmtId="0" fontId="18" fillId="0" borderId="29" xfId="53" applyFont="1" applyBorder="1" applyAlignment="1" applyProtection="1">
      <alignment vertical="center"/>
      <protection/>
    </xf>
    <xf numFmtId="0" fontId="6" fillId="0" borderId="0" xfId="53" applyBorder="1" applyAlignment="1">
      <alignment/>
      <protection/>
    </xf>
    <xf numFmtId="0" fontId="36" fillId="0" borderId="34" xfId="53" applyFont="1" applyBorder="1" applyAlignment="1">
      <alignment/>
      <protection/>
    </xf>
    <xf numFmtId="0" fontId="36" fillId="0" borderId="24" xfId="53" applyFont="1" applyBorder="1" applyAlignment="1">
      <alignment/>
      <protection/>
    </xf>
    <xf numFmtId="0" fontId="6" fillId="0" borderId="24" xfId="53" applyBorder="1" applyAlignment="1">
      <alignment/>
      <protection/>
    </xf>
    <xf numFmtId="0" fontId="6" fillId="0" borderId="13" xfId="53" applyBorder="1" applyAlignment="1">
      <alignment/>
      <protection/>
    </xf>
    <xf numFmtId="0" fontId="6" fillId="0" borderId="0" xfId="53" applyAlignment="1">
      <alignment vertical="center"/>
      <protection/>
    </xf>
    <xf numFmtId="0" fontId="36" fillId="0" borderId="35" xfId="53" applyFont="1" applyBorder="1" applyProtection="1">
      <alignment/>
      <protection/>
    </xf>
    <xf numFmtId="0" fontId="36" fillId="0" borderId="36" xfId="53" applyFont="1" applyBorder="1" applyProtection="1">
      <alignment/>
      <protection/>
    </xf>
    <xf numFmtId="0" fontId="36" fillId="0" borderId="36" xfId="53" applyFont="1" applyBorder="1" applyAlignment="1" applyProtection="1">
      <alignment/>
      <protection/>
    </xf>
    <xf numFmtId="0" fontId="36" fillId="0" borderId="37" xfId="53" applyFont="1" applyBorder="1" applyAlignment="1" applyProtection="1">
      <alignment/>
      <protection/>
    </xf>
    <xf numFmtId="0" fontId="7" fillId="0" borderId="38" xfId="53" applyNumberFormat="1" applyFont="1" applyBorder="1" applyAlignment="1" applyProtection="1">
      <alignment horizontal="left" vertical="center"/>
      <protection/>
    </xf>
    <xf numFmtId="0" fontId="6" fillId="0" borderId="0" xfId="53" applyBorder="1" applyAlignment="1" applyProtection="1">
      <alignment/>
      <protection/>
    </xf>
    <xf numFmtId="0" fontId="6" fillId="0" borderId="0" xfId="53" applyBorder="1" applyProtection="1">
      <alignment/>
      <protection/>
    </xf>
    <xf numFmtId="0" fontId="6" fillId="0" borderId="0" xfId="53" applyProtection="1">
      <alignment/>
      <protection/>
    </xf>
    <xf numFmtId="0" fontId="36" fillId="0" borderId="39" xfId="53" applyFont="1" applyBorder="1" applyProtection="1">
      <alignment/>
      <protection/>
    </xf>
    <xf numFmtId="0" fontId="36" fillId="0" borderId="40" xfId="53" applyFont="1" applyBorder="1" applyProtection="1">
      <alignment/>
      <protection/>
    </xf>
    <xf numFmtId="0" fontId="36" fillId="0" borderId="40" xfId="53" applyFont="1" applyBorder="1" applyAlignment="1" applyProtection="1">
      <alignment horizontal="left"/>
      <protection/>
    </xf>
    <xf numFmtId="0" fontId="36" fillId="0" borderId="40" xfId="53" applyFont="1" applyBorder="1" applyAlignment="1" applyProtection="1">
      <alignment horizontal="center"/>
      <protection/>
    </xf>
    <xf numFmtId="14" fontId="1" fillId="0" borderId="41" xfId="53" applyNumberFormat="1" applyFont="1" applyBorder="1" applyAlignment="1" applyProtection="1">
      <alignment horizontal="left" vertical="center"/>
      <protection/>
    </xf>
    <xf numFmtId="0" fontId="36" fillId="0" borderId="42" xfId="53" applyFont="1" applyBorder="1" applyAlignment="1" applyProtection="1">
      <alignment vertical="center"/>
      <protection/>
    </xf>
    <xf numFmtId="0" fontId="36" fillId="0" borderId="43" xfId="53" applyFont="1" applyBorder="1" applyAlignment="1" applyProtection="1">
      <alignment horizontal="left" vertical="center"/>
      <protection/>
    </xf>
    <xf numFmtId="0" fontId="36" fillId="0" borderId="43" xfId="53" applyFont="1" applyBorder="1" applyAlignment="1" applyProtection="1">
      <alignment vertical="center"/>
      <protection/>
    </xf>
    <xf numFmtId="0" fontId="21" fillId="0" borderId="44" xfId="53" applyFont="1" applyBorder="1" applyAlignment="1" applyProtection="1">
      <alignment horizontal="left" vertical="center"/>
      <protection/>
    </xf>
    <xf numFmtId="0" fontId="6" fillId="0" borderId="45" xfId="53" applyBorder="1" applyAlignment="1" applyProtection="1">
      <alignment horizontal="left" vertical="center"/>
      <protection/>
    </xf>
    <xf numFmtId="0" fontId="18" fillId="0" borderId="46" xfId="53" applyFont="1" applyBorder="1" applyAlignment="1" applyProtection="1">
      <alignment horizontal="left" vertical="center"/>
      <protection locked="0"/>
    </xf>
    <xf numFmtId="0" fontId="6" fillId="0" borderId="0" xfId="53" applyAlignment="1" applyProtection="1">
      <alignment/>
      <protection/>
    </xf>
    <xf numFmtId="0" fontId="18" fillId="0" borderId="47" xfId="53" applyFont="1" applyBorder="1" applyAlignment="1" applyProtection="1">
      <alignment horizontal="left" vertical="center"/>
      <protection locked="0"/>
    </xf>
    <xf numFmtId="0" fontId="18" fillId="0" borderId="48" xfId="53" applyFont="1" applyBorder="1" applyAlignment="1" applyProtection="1">
      <alignment horizontal="left" vertical="center"/>
      <protection locked="0"/>
    </xf>
    <xf numFmtId="0" fontId="36" fillId="0" borderId="0" xfId="53" applyFont="1" applyBorder="1" applyProtection="1">
      <alignment/>
      <protection/>
    </xf>
    <xf numFmtId="0" fontId="1" fillId="0" borderId="0" xfId="53" applyFont="1" applyBorder="1" applyAlignment="1" applyProtection="1">
      <alignment horizontal="right"/>
      <protection/>
    </xf>
    <xf numFmtId="0" fontId="18" fillId="0" borderId="31" xfId="53" applyFont="1" applyBorder="1" applyAlignment="1" applyProtection="1">
      <alignment vertical="center"/>
      <protection/>
    </xf>
    <xf numFmtId="0" fontId="18" fillId="0" borderId="29" xfId="53" applyFont="1" applyBorder="1" applyAlignment="1" applyProtection="1">
      <alignment horizontal="center" vertical="center"/>
      <protection/>
    </xf>
    <xf numFmtId="0" fontId="18" fillId="0" borderId="33" xfId="53" applyFont="1" applyBorder="1" applyAlignment="1" applyProtection="1">
      <alignment horizontal="left" vertical="center"/>
      <protection/>
    </xf>
    <xf numFmtId="0" fontId="18" fillId="0" borderId="29" xfId="53" applyFont="1" applyBorder="1" applyAlignment="1" applyProtection="1">
      <alignment horizontal="left" vertical="center"/>
      <protection/>
    </xf>
    <xf numFmtId="14" fontId="18" fillId="0" borderId="29" xfId="53" applyNumberFormat="1" applyFont="1" applyBorder="1" applyAlignment="1" applyProtection="1">
      <alignment vertical="center"/>
      <protection/>
    </xf>
    <xf numFmtId="14" fontId="18" fillId="0" borderId="32" xfId="53" applyNumberFormat="1" applyFont="1" applyBorder="1" applyAlignment="1" applyProtection="1">
      <alignment vertical="center"/>
      <protection/>
    </xf>
    <xf numFmtId="0" fontId="18" fillId="0" borderId="12" xfId="53" applyFont="1" applyBorder="1" applyAlignment="1" applyProtection="1">
      <alignment vertical="center"/>
      <protection/>
    </xf>
    <xf numFmtId="0" fontId="36" fillId="0" borderId="34" xfId="53" applyFont="1" applyBorder="1" applyAlignment="1" applyProtection="1">
      <alignment horizontal="left" vertical="center"/>
      <protection/>
    </xf>
    <xf numFmtId="0" fontId="36" fillId="0" borderId="34" xfId="53" applyFont="1" applyBorder="1" applyAlignment="1" applyProtection="1">
      <alignment vertical="center"/>
      <protection/>
    </xf>
    <xf numFmtId="0" fontId="6" fillId="0" borderId="24" xfId="53" applyBorder="1" applyAlignment="1" applyProtection="1">
      <alignment vertical="center"/>
      <protection/>
    </xf>
    <xf numFmtId="0" fontId="6" fillId="0" borderId="13" xfId="53" applyBorder="1" applyAlignment="1" applyProtection="1">
      <alignment vertical="center"/>
      <protection/>
    </xf>
    <xf numFmtId="0" fontId="6" fillId="0" borderId="49" xfId="53" applyFont="1" applyBorder="1" applyAlignment="1" applyProtection="1">
      <alignment vertical="center"/>
      <protection/>
    </xf>
    <xf numFmtId="0" fontId="6" fillId="0" borderId="50" xfId="53" applyBorder="1" applyProtection="1">
      <alignment/>
      <protection/>
    </xf>
    <xf numFmtId="0" fontId="6" fillId="0" borderId="50" xfId="53" applyBorder="1" applyAlignment="1" applyProtection="1">
      <alignment vertical="center"/>
      <protection/>
    </xf>
    <xf numFmtId="0" fontId="6" fillId="0" borderId="19" xfId="53" applyBorder="1" applyAlignment="1" applyProtection="1">
      <alignment vertical="center"/>
      <protection/>
    </xf>
    <xf numFmtId="0" fontId="6" fillId="0" borderId="51" xfId="53" applyBorder="1" applyProtection="1">
      <alignment/>
      <protection/>
    </xf>
    <xf numFmtId="0" fontId="6" fillId="0" borderId="52" xfId="53" applyFont="1" applyBorder="1" applyAlignment="1" applyProtection="1">
      <alignment vertical="center"/>
      <protection/>
    </xf>
    <xf numFmtId="0" fontId="6" fillId="0" borderId="53" xfId="53" applyFont="1" applyBorder="1" applyAlignment="1" applyProtection="1">
      <alignment vertical="center"/>
      <protection/>
    </xf>
    <xf numFmtId="0" fontId="7" fillId="0" borderId="15" xfId="53" applyFont="1" applyBorder="1" applyAlignment="1" applyProtection="1">
      <alignment horizontal="center" vertical="center" textRotation="90"/>
      <protection/>
    </xf>
    <xf numFmtId="0" fontId="38" fillId="0" borderId="0" xfId="53" applyFont="1" applyBorder="1" applyAlignment="1" applyProtection="1">
      <alignment horizontal="left" vertical="center"/>
      <protection/>
    </xf>
    <xf numFmtId="0" fontId="6" fillId="0" borderId="23" xfId="53" applyBorder="1" applyAlignment="1" applyProtection="1">
      <alignment vertical="center"/>
      <protection/>
    </xf>
    <xf numFmtId="0" fontId="7" fillId="0" borderId="0" xfId="53" applyFont="1" applyBorder="1" applyAlignment="1" applyProtection="1">
      <alignment horizontal="center" vertical="center"/>
      <protection/>
    </xf>
    <xf numFmtId="0" fontId="6" fillId="0" borderId="0" xfId="53" applyBorder="1" applyAlignment="1" applyProtection="1">
      <alignment vertical="center"/>
      <protection/>
    </xf>
    <xf numFmtId="0" fontId="6" fillId="0" borderId="0" xfId="53" applyFont="1" applyBorder="1" applyAlignment="1" applyProtection="1">
      <alignment horizontal="left" vertical="center"/>
      <protection/>
    </xf>
    <xf numFmtId="0" fontId="6" fillId="0" borderId="0" xfId="53" applyFont="1" applyBorder="1" applyAlignment="1" applyProtection="1">
      <alignment vertical="center"/>
      <protection/>
    </xf>
    <xf numFmtId="0" fontId="39" fillId="0" borderId="15" xfId="53" applyFont="1" applyBorder="1" applyAlignment="1" applyProtection="1">
      <alignment vertical="center"/>
      <protection/>
    </xf>
    <xf numFmtId="0" fontId="6" fillId="0" borderId="23" xfId="53" applyBorder="1" applyAlignment="1" applyProtection="1">
      <alignment/>
      <protection/>
    </xf>
    <xf numFmtId="0" fontId="6" fillId="0" borderId="27" xfId="53" applyBorder="1" applyAlignment="1" applyProtection="1">
      <alignment vertical="center"/>
      <protection/>
    </xf>
    <xf numFmtId="0" fontId="6" fillId="0" borderId="28" xfId="53" applyBorder="1" applyAlignment="1" applyProtection="1">
      <alignment vertical="center"/>
      <protection/>
    </xf>
    <xf numFmtId="0" fontId="6" fillId="0" borderId="15" xfId="53" applyBorder="1" applyAlignment="1" applyProtection="1">
      <alignment/>
      <protection/>
    </xf>
    <xf numFmtId="0" fontId="6" fillId="0" borderId="15" xfId="53" applyBorder="1" applyAlignment="1" applyProtection="1">
      <alignment vertical="center"/>
      <protection/>
    </xf>
    <xf numFmtId="0" fontId="6" fillId="0" borderId="15" xfId="53" applyBorder="1" applyAlignment="1" applyProtection="1">
      <alignment horizontal="left" vertical="center"/>
      <protection/>
    </xf>
    <xf numFmtId="0" fontId="6" fillId="0" borderId="23" xfId="53" applyBorder="1" applyAlignment="1" applyProtection="1">
      <alignment horizontal="left" vertical="center"/>
      <protection/>
    </xf>
    <xf numFmtId="0" fontId="6" fillId="0" borderId="15" xfId="53" applyFont="1" applyBorder="1" applyAlignment="1" applyProtection="1">
      <alignment vertical="center"/>
      <protection/>
    </xf>
    <xf numFmtId="0" fontId="6" fillId="0" borderId="23" xfId="53" applyBorder="1" applyProtection="1">
      <alignment/>
      <protection/>
    </xf>
    <xf numFmtId="0" fontId="36" fillId="0" borderId="15" xfId="53" applyFont="1" applyBorder="1" applyAlignment="1" applyProtection="1">
      <alignment vertical="center"/>
      <protection/>
    </xf>
    <xf numFmtId="0" fontId="6" fillId="0" borderId="26" xfId="53" applyBorder="1" applyAlignment="1" applyProtection="1">
      <alignment vertical="center"/>
      <protection/>
    </xf>
    <xf numFmtId="0" fontId="36" fillId="0" borderId="27" xfId="53" applyFont="1" applyBorder="1" applyAlignment="1" applyProtection="1">
      <alignment vertical="center"/>
      <protection/>
    </xf>
    <xf numFmtId="0" fontId="6" fillId="0" borderId="0" xfId="53" applyAlignment="1" applyProtection="1">
      <alignment vertical="center"/>
      <protection/>
    </xf>
    <xf numFmtId="0" fontId="36" fillId="0" borderId="27" xfId="53" applyFont="1" applyBorder="1" applyAlignment="1" applyProtection="1">
      <alignment horizontal="right" vertical="center"/>
      <protection/>
    </xf>
    <xf numFmtId="0" fontId="1" fillId="0" borderId="27" xfId="53" applyFont="1" applyBorder="1" applyAlignment="1" applyProtection="1">
      <alignment horizontal="right" vertical="center"/>
      <protection/>
    </xf>
    <xf numFmtId="0" fontId="18" fillId="0" borderId="32" xfId="53" applyFont="1" applyBorder="1" applyAlignment="1" applyProtection="1">
      <alignment vertical="center"/>
      <protection/>
    </xf>
    <xf numFmtId="0" fontId="18" fillId="0" borderId="33" xfId="53" applyFont="1" applyBorder="1" applyAlignment="1" applyProtection="1">
      <alignment horizontal="center" vertical="center"/>
      <protection/>
    </xf>
    <xf numFmtId="183" fontId="18" fillId="0" borderId="29" xfId="53" applyNumberFormat="1" applyFont="1" applyBorder="1" applyAlignment="1" applyProtection="1">
      <alignment horizontal="center" vertical="center"/>
      <protection/>
    </xf>
    <xf numFmtId="14" fontId="18" fillId="0" borderId="29" xfId="53" applyNumberFormat="1" applyFont="1" applyBorder="1" applyAlignment="1" applyProtection="1">
      <alignment horizontal="left" vertical="center"/>
      <protection/>
    </xf>
    <xf numFmtId="14" fontId="18" fillId="0" borderId="33" xfId="53" applyNumberFormat="1" applyFont="1" applyBorder="1" applyAlignment="1" applyProtection="1">
      <alignment vertical="center"/>
      <protection/>
    </xf>
    <xf numFmtId="0" fontId="36" fillId="0" borderId="31" xfId="53" applyFont="1" applyBorder="1" applyAlignment="1" applyProtection="1">
      <alignment vertical="center"/>
      <protection/>
    </xf>
    <xf numFmtId="0" fontId="36" fillId="0" borderId="29" xfId="53" applyFont="1" applyBorder="1" applyAlignment="1" applyProtection="1">
      <alignment vertical="center"/>
      <protection/>
    </xf>
    <xf numFmtId="0" fontId="6" fillId="0" borderId="29" xfId="53" applyBorder="1" applyAlignment="1" applyProtection="1">
      <alignment horizontal="center" vertical="center"/>
      <protection/>
    </xf>
    <xf numFmtId="0" fontId="6" fillId="0" borderId="31" xfId="53" applyBorder="1" applyAlignment="1" applyProtection="1">
      <alignment horizontal="left" vertical="center"/>
      <protection/>
    </xf>
    <xf numFmtId="0" fontId="6" fillId="0" borderId="29" xfId="53" applyBorder="1" applyAlignment="1" applyProtection="1">
      <alignment horizontal="left" vertical="center"/>
      <protection/>
    </xf>
    <xf numFmtId="0" fontId="1" fillId="0" borderId="54" xfId="53" applyFont="1" applyBorder="1" applyAlignment="1" applyProtection="1">
      <alignment horizontal="center" vertical="center"/>
      <protection/>
    </xf>
    <xf numFmtId="0" fontId="1" fillId="0" borderId="29" xfId="53" applyFont="1" applyBorder="1" applyAlignment="1" applyProtection="1">
      <alignment horizontal="center" vertical="center"/>
      <protection/>
    </xf>
    <xf numFmtId="0" fontId="1" fillId="0" borderId="12" xfId="53" applyFont="1" applyBorder="1" applyAlignment="1" applyProtection="1">
      <alignment horizontal="center" vertical="center"/>
      <protection/>
    </xf>
    <xf numFmtId="0" fontId="18" fillId="0" borderId="55" xfId="53" applyFont="1" applyBorder="1" applyAlignment="1" applyProtection="1">
      <alignment horizontal="center" vertical="center"/>
      <protection locked="0"/>
    </xf>
    <xf numFmtId="4" fontId="18" fillId="0" borderId="56" xfId="53" applyNumberFormat="1" applyFont="1" applyBorder="1" applyAlignment="1" applyProtection="1">
      <alignment horizontal="center" vertical="center"/>
      <protection locked="0"/>
    </xf>
    <xf numFmtId="4" fontId="18" fillId="0" borderId="57" xfId="53" applyNumberFormat="1" applyFont="1" applyBorder="1" applyAlignment="1" applyProtection="1">
      <alignment horizontal="center" vertical="center"/>
      <protection locked="0"/>
    </xf>
    <xf numFmtId="3" fontId="18" fillId="0" borderId="58" xfId="53" applyNumberFormat="1" applyFont="1" applyBorder="1" applyAlignment="1" applyProtection="1">
      <alignment horizontal="center" vertical="center"/>
      <protection/>
    </xf>
    <xf numFmtId="0" fontId="18" fillId="0" borderId="59" xfId="53" applyFont="1" applyBorder="1" applyAlignment="1" applyProtection="1">
      <alignment horizontal="center" vertical="center"/>
      <protection locked="0"/>
    </xf>
    <xf numFmtId="4" fontId="18" fillId="0" borderId="59" xfId="53" applyNumberFormat="1" applyFont="1" applyBorder="1" applyAlignment="1" applyProtection="1">
      <alignment horizontal="center" vertical="center"/>
      <protection locked="0"/>
    </xf>
    <xf numFmtId="3" fontId="18" fillId="0" borderId="60" xfId="53" applyNumberFormat="1" applyFont="1" applyBorder="1" applyAlignment="1" applyProtection="1">
      <alignment horizontal="center" vertical="center"/>
      <protection/>
    </xf>
    <xf numFmtId="0" fontId="18" fillId="0" borderId="61" xfId="53" applyFont="1" applyBorder="1" applyAlignment="1" applyProtection="1">
      <alignment horizontal="center" vertical="center"/>
      <protection locked="0"/>
    </xf>
    <xf numFmtId="4" fontId="18" fillId="0" borderId="61" xfId="53" applyNumberFormat="1" applyFont="1" applyBorder="1" applyAlignment="1" applyProtection="1">
      <alignment horizontal="center" vertical="center"/>
      <protection locked="0"/>
    </xf>
    <xf numFmtId="3" fontId="18" fillId="0" borderId="62" xfId="53" applyNumberFormat="1" applyFont="1" applyBorder="1" applyAlignment="1" applyProtection="1">
      <alignment horizontal="center" vertical="center"/>
      <protection/>
    </xf>
    <xf numFmtId="0" fontId="6" fillId="0" borderId="54" xfId="53" applyFont="1" applyBorder="1" applyAlignment="1" applyProtection="1">
      <alignment horizontal="center" vertical="center"/>
      <protection/>
    </xf>
    <xf numFmtId="4" fontId="6" fillId="0" borderId="54" xfId="53" applyNumberFormat="1" applyFont="1" applyBorder="1" applyAlignment="1" applyProtection="1">
      <alignment horizontal="center" vertical="center"/>
      <protection/>
    </xf>
    <xf numFmtId="4" fontId="6" fillId="0" borderId="54" xfId="53" applyNumberFormat="1" applyFont="1" applyBorder="1" applyAlignment="1" applyProtection="1">
      <alignment vertical="center"/>
      <protection/>
    </xf>
    <xf numFmtId="3" fontId="21" fillId="0" borderId="63" xfId="53" applyNumberFormat="1" applyFont="1" applyBorder="1" applyAlignment="1" applyProtection="1">
      <alignment horizontal="center" vertical="center"/>
      <protection/>
    </xf>
    <xf numFmtId="0" fontId="36" fillId="0" borderId="24" xfId="53" applyFont="1" applyBorder="1" applyAlignment="1" applyProtection="1">
      <alignment vertical="center"/>
      <protection/>
    </xf>
    <xf numFmtId="0" fontId="6" fillId="0" borderId="24" xfId="53" applyBorder="1" applyAlignment="1" applyProtection="1">
      <alignment horizontal="left" vertical="center" wrapText="1"/>
      <protection/>
    </xf>
    <xf numFmtId="0" fontId="6" fillId="0" borderId="29" xfId="53" applyBorder="1" applyAlignment="1" applyProtection="1">
      <alignment vertical="center"/>
      <protection/>
    </xf>
    <xf numFmtId="0" fontId="6" fillId="0" borderId="12" xfId="53" applyBorder="1" applyAlignment="1" applyProtection="1">
      <alignment vertical="center"/>
      <protection/>
    </xf>
    <xf numFmtId="0" fontId="36" fillId="0" borderId="0" xfId="53" applyFont="1" applyBorder="1" applyAlignment="1" applyProtection="1">
      <alignment vertical="center"/>
      <protection/>
    </xf>
    <xf numFmtId="0" fontId="36" fillId="0" borderId="50" xfId="53" applyFont="1" applyBorder="1" applyAlignment="1" applyProtection="1">
      <alignment horizontal="center" vertical="center"/>
      <protection/>
    </xf>
    <xf numFmtId="0" fontId="6" fillId="0" borderId="64" xfId="53" applyBorder="1" applyAlignment="1" applyProtection="1">
      <alignment horizontal="right" vertical="center"/>
      <protection/>
    </xf>
    <xf numFmtId="0" fontId="36" fillId="0" borderId="31" xfId="53" applyFont="1" applyBorder="1" applyAlignment="1" applyProtection="1">
      <alignment horizontal="left" vertical="center"/>
      <protection/>
    </xf>
    <xf numFmtId="0" fontId="6" fillId="0" borderId="65" xfId="53" applyBorder="1" applyAlignment="1" applyProtection="1">
      <alignment vertical="center"/>
      <protection/>
    </xf>
    <xf numFmtId="0" fontId="6" fillId="0" borderId="66" xfId="53" applyBorder="1" applyAlignment="1" applyProtection="1">
      <alignment vertical="center"/>
      <protection/>
    </xf>
    <xf numFmtId="0" fontId="18" fillId="0" borderId="66" xfId="53" applyFont="1" applyBorder="1" applyAlignment="1" applyProtection="1">
      <alignment horizontal="center" vertical="center"/>
      <protection locked="0"/>
    </xf>
    <xf numFmtId="0" fontId="6" fillId="0" borderId="67" xfId="53" applyBorder="1" applyAlignment="1" applyProtection="1">
      <alignment horizontal="left" vertical="center"/>
      <protection/>
    </xf>
    <xf numFmtId="0" fontId="6" fillId="0" borderId="68" xfId="53" applyBorder="1" applyAlignment="1" applyProtection="1">
      <alignment horizontal="left" vertical="center"/>
      <protection/>
    </xf>
    <xf numFmtId="0" fontId="18" fillId="0" borderId="68" xfId="53" applyFont="1" applyBorder="1" applyAlignment="1" applyProtection="1">
      <alignment horizontal="center" vertical="center"/>
      <protection locked="0"/>
    </xf>
    <xf numFmtId="0" fontId="18" fillId="0" borderId="67" xfId="53" applyFont="1" applyBorder="1" applyAlignment="1" applyProtection="1">
      <alignment horizontal="center" vertical="center"/>
      <protection locked="0"/>
    </xf>
    <xf numFmtId="0" fontId="18" fillId="0" borderId="67" xfId="53" applyFont="1" applyBorder="1" applyAlignment="1" applyProtection="1">
      <alignment vertical="center"/>
      <protection locked="0"/>
    </xf>
    <xf numFmtId="0" fontId="6" fillId="0" borderId="69" xfId="53" applyBorder="1" applyAlignment="1" applyProtection="1">
      <alignment horizontal="left" vertical="center"/>
      <protection/>
    </xf>
    <xf numFmtId="0" fontId="6" fillId="0" borderId="70" xfId="53" applyBorder="1" applyAlignment="1" applyProtection="1">
      <alignment horizontal="left" vertical="center"/>
      <protection/>
    </xf>
    <xf numFmtId="0" fontId="18" fillId="0" borderId="70" xfId="53" applyFont="1" applyBorder="1" applyAlignment="1" applyProtection="1">
      <alignment horizontal="center" vertical="center"/>
      <protection locked="0"/>
    </xf>
    <xf numFmtId="0" fontId="18" fillId="0" borderId="69" xfId="53" applyFont="1" applyBorder="1" applyAlignment="1" applyProtection="1">
      <alignment horizontal="center" vertical="center"/>
      <protection locked="0"/>
    </xf>
    <xf numFmtId="0" fontId="18" fillId="0" borderId="69" xfId="53" applyFont="1" applyBorder="1" applyAlignment="1" applyProtection="1">
      <alignment vertical="center"/>
      <protection locked="0"/>
    </xf>
    <xf numFmtId="0" fontId="36" fillId="0" borderId="26" xfId="53" applyFont="1" applyBorder="1" applyAlignment="1" applyProtection="1">
      <alignment vertical="center"/>
      <protection/>
    </xf>
    <xf numFmtId="0" fontId="36" fillId="0" borderId="35" xfId="53" applyFont="1" applyBorder="1" applyAlignment="1" applyProtection="1">
      <alignment vertical="center"/>
      <protection/>
    </xf>
    <xf numFmtId="0" fontId="36" fillId="0" borderId="36" xfId="53" applyFont="1" applyBorder="1" applyAlignment="1" applyProtection="1">
      <alignment vertical="center"/>
      <protection/>
    </xf>
    <xf numFmtId="0" fontId="36" fillId="0" borderId="50" xfId="53" applyFont="1" applyBorder="1" applyAlignment="1" applyProtection="1">
      <alignment vertical="center"/>
      <protection/>
    </xf>
    <xf numFmtId="0" fontId="0" fillId="0" borderId="50" xfId="53" applyFont="1" applyBorder="1" applyAlignment="1" applyProtection="1">
      <alignment vertical="center"/>
      <protection/>
    </xf>
    <xf numFmtId="0" fontId="36" fillId="0" borderId="35" xfId="53" applyFont="1" applyBorder="1" applyAlignment="1" applyProtection="1">
      <alignment horizontal="left" vertical="center"/>
      <protection/>
    </xf>
    <xf numFmtId="0" fontId="36" fillId="0" borderId="71" xfId="53" applyFont="1" applyBorder="1" applyAlignment="1" applyProtection="1">
      <alignment vertical="center"/>
      <protection/>
    </xf>
    <xf numFmtId="0" fontId="36" fillId="0" borderId="27" xfId="53" applyFont="1" applyBorder="1">
      <alignment/>
      <protection/>
    </xf>
    <xf numFmtId="0" fontId="6" fillId="0" borderId="27" xfId="53" applyBorder="1">
      <alignment/>
      <protection/>
    </xf>
    <xf numFmtId="0" fontId="6" fillId="0" borderId="0" xfId="53" applyBorder="1">
      <alignment/>
      <protection/>
    </xf>
    <xf numFmtId="0" fontId="6" fillId="0" borderId="0" xfId="53">
      <alignment/>
      <protection/>
    </xf>
    <xf numFmtId="0" fontId="6" fillId="0" borderId="31" xfId="53" applyBorder="1" applyAlignment="1">
      <alignment/>
      <protection/>
    </xf>
    <xf numFmtId="0" fontId="6" fillId="0" borderId="29" xfId="53" applyBorder="1" applyAlignment="1">
      <alignment/>
      <protection/>
    </xf>
    <xf numFmtId="0" fontId="6" fillId="0" borderId="32" xfId="53" applyFont="1" applyBorder="1" applyAlignment="1">
      <alignment vertical="center"/>
      <protection/>
    </xf>
    <xf numFmtId="0" fontId="6" fillId="0" borderId="33" xfId="53" applyFont="1" applyBorder="1" applyAlignment="1">
      <alignment horizontal="left" vertical="center"/>
      <protection/>
    </xf>
    <xf numFmtId="14" fontId="6" fillId="0" borderId="29" xfId="53" applyNumberFormat="1" applyFont="1" applyBorder="1" applyAlignment="1">
      <alignment horizontal="left" vertical="center"/>
      <protection/>
    </xf>
    <xf numFmtId="0" fontId="6" fillId="0" borderId="31" xfId="53" applyFont="1" applyBorder="1" applyAlignment="1">
      <alignment vertical="center"/>
      <protection/>
    </xf>
    <xf numFmtId="0" fontId="6" fillId="0" borderId="29" xfId="53" applyBorder="1" applyAlignment="1">
      <alignment horizontal="left"/>
      <protection/>
    </xf>
    <xf numFmtId="0" fontId="6" fillId="0" borderId="29" xfId="53" applyBorder="1">
      <alignment/>
      <protection/>
    </xf>
    <xf numFmtId="0" fontId="6" fillId="0" borderId="33" xfId="53" applyBorder="1" applyAlignment="1">
      <alignment horizontal="left"/>
      <protection/>
    </xf>
    <xf numFmtId="0" fontId="1" fillId="0" borderId="14" xfId="53" applyFont="1" applyBorder="1" applyAlignment="1">
      <alignment horizontal="center" wrapText="1"/>
      <protection/>
    </xf>
    <xf numFmtId="0" fontId="1" fillId="0" borderId="14" xfId="53" applyFont="1" applyBorder="1" applyAlignment="1">
      <alignment horizontal="center" vertical="center" wrapText="1"/>
      <protection/>
    </xf>
    <xf numFmtId="0" fontId="7" fillId="0" borderId="30" xfId="53" applyFont="1" applyBorder="1" applyAlignment="1" applyProtection="1">
      <alignment vertical="center"/>
      <protection/>
    </xf>
    <xf numFmtId="0" fontId="7" fillId="0" borderId="72" xfId="53" applyFont="1" applyBorder="1" applyAlignment="1" applyProtection="1">
      <alignment vertical="center"/>
      <protection/>
    </xf>
    <xf numFmtId="0" fontId="1" fillId="0" borderId="72" xfId="53" applyFont="1" applyBorder="1" applyAlignment="1">
      <alignment horizontal="left" vertical="center"/>
      <protection/>
    </xf>
    <xf numFmtId="0" fontId="1" fillId="0" borderId="72" xfId="53" applyFont="1" applyBorder="1" applyAlignment="1">
      <alignment horizontal="center" wrapText="1"/>
      <protection/>
    </xf>
    <xf numFmtId="0" fontId="7" fillId="0" borderId="30" xfId="53" applyFont="1" applyBorder="1" applyAlignment="1">
      <alignment/>
      <protection/>
    </xf>
    <xf numFmtId="0" fontId="6" fillId="0" borderId="72" xfId="53" applyFont="1" applyBorder="1" applyAlignment="1">
      <alignment/>
      <protection/>
    </xf>
    <xf numFmtId="0" fontId="40" fillId="0" borderId="15" xfId="53" applyFont="1" applyBorder="1" applyAlignment="1" applyProtection="1">
      <alignment horizontal="left" vertical="center"/>
      <protection/>
    </xf>
    <xf numFmtId="0" fontId="6" fillId="0" borderId="30" xfId="53" applyFont="1" applyBorder="1" applyAlignment="1">
      <alignment/>
      <protection/>
    </xf>
    <xf numFmtId="0" fontId="1" fillId="0" borderId="72" xfId="53" applyFont="1" applyBorder="1" applyAlignment="1">
      <alignment/>
      <protection/>
    </xf>
    <xf numFmtId="0" fontId="1" fillId="0" borderId="72" xfId="53" applyFont="1" applyBorder="1">
      <alignment/>
      <protection/>
    </xf>
    <xf numFmtId="0" fontId="1" fillId="0" borderId="72" xfId="53" applyFont="1" applyBorder="1" applyAlignment="1">
      <alignment vertical="top"/>
      <protection/>
    </xf>
    <xf numFmtId="0" fontId="21" fillId="0" borderId="72" xfId="53" applyFont="1" applyBorder="1" applyAlignment="1">
      <alignment/>
      <protection/>
    </xf>
    <xf numFmtId="0" fontId="41" fillId="0" borderId="72" xfId="53" applyFont="1" applyBorder="1" applyAlignment="1">
      <alignment horizontal="left" vertical="center"/>
      <protection/>
    </xf>
    <xf numFmtId="0" fontId="6" fillId="0" borderId="29" xfId="53" applyFont="1" applyBorder="1" applyAlignment="1" applyProtection="1">
      <alignment vertical="center"/>
      <protection locked="0"/>
    </xf>
    <xf numFmtId="0" fontId="18" fillId="0" borderId="65" xfId="53" applyFont="1" applyBorder="1" applyAlignment="1" applyProtection="1">
      <alignment horizontal="left" vertical="center"/>
      <protection locked="0"/>
    </xf>
    <xf numFmtId="0" fontId="18" fillId="0" borderId="67" xfId="53" applyFont="1" applyBorder="1" applyAlignment="1" applyProtection="1">
      <alignment horizontal="left" vertical="center" indent="1"/>
      <protection locked="0"/>
    </xf>
    <xf numFmtId="0" fontId="18" fillId="0" borderId="68" xfId="53" applyFont="1" applyBorder="1" applyAlignment="1" applyProtection="1">
      <alignment horizontal="left" vertical="center" indent="1"/>
      <protection locked="0"/>
    </xf>
    <xf numFmtId="0" fontId="6" fillId="0" borderId="12" xfId="53" applyFont="1" applyBorder="1" applyAlignment="1">
      <alignment horizontal="left"/>
      <protection/>
    </xf>
    <xf numFmtId="0" fontId="18" fillId="0" borderId="73" xfId="53" applyFont="1" applyBorder="1" applyAlignment="1" applyProtection="1">
      <alignment horizontal="left" vertical="center"/>
      <protection locked="0"/>
    </xf>
    <xf numFmtId="3" fontId="18" fillId="0" borderId="74" xfId="53" applyNumberFormat="1" applyFont="1" applyBorder="1" applyAlignment="1" applyProtection="1">
      <alignment horizontal="center" vertical="center"/>
      <protection/>
    </xf>
    <xf numFmtId="0" fontId="18" fillId="35" borderId="68" xfId="53" applyFont="1" applyFill="1" applyBorder="1" applyAlignment="1" applyProtection="1">
      <alignment horizontal="left" vertical="center" indent="1"/>
      <protection locked="0"/>
    </xf>
    <xf numFmtId="14" fontId="18" fillId="35" borderId="67" xfId="53" applyNumberFormat="1" applyFont="1" applyFill="1" applyBorder="1" applyAlignment="1" applyProtection="1">
      <alignment horizontal="left" vertical="center" indent="1"/>
      <protection locked="0"/>
    </xf>
    <xf numFmtId="0" fontId="18" fillId="0" borderId="68" xfId="53" applyFont="1" applyFill="1" applyBorder="1" applyAlignment="1" applyProtection="1">
      <alignment horizontal="left" vertical="center" indent="1"/>
      <protection locked="0"/>
    </xf>
    <xf numFmtId="0" fontId="18" fillId="0" borderId="75" xfId="53" applyFont="1" applyFill="1" applyBorder="1" applyAlignment="1" applyProtection="1">
      <alignment horizontal="left" vertical="center" indent="1"/>
      <protection locked="0"/>
    </xf>
    <xf numFmtId="0" fontId="36" fillId="0" borderId="27" xfId="53" applyFont="1" applyBorder="1" applyAlignment="1">
      <alignment horizontal="center"/>
      <protection/>
    </xf>
    <xf numFmtId="0" fontId="1" fillId="0" borderId="0" xfId="53" applyFont="1" applyBorder="1" applyAlignment="1">
      <alignment horizontal="right"/>
      <protection/>
    </xf>
    <xf numFmtId="0" fontId="6" fillId="0" borderId="0" xfId="53" applyAlignment="1">
      <alignment/>
      <protection/>
    </xf>
    <xf numFmtId="0" fontId="18" fillId="0" borderId="33" xfId="53" applyFont="1" applyBorder="1" applyAlignment="1">
      <alignment horizontal="left" vertical="center"/>
      <protection/>
    </xf>
    <xf numFmtId="0" fontId="18" fillId="0" borderId="29" xfId="53" applyFont="1" applyBorder="1" applyAlignment="1">
      <alignment horizontal="left" vertical="center"/>
      <protection/>
    </xf>
    <xf numFmtId="0" fontId="6" fillId="0" borderId="29" xfId="53" applyBorder="1" applyAlignment="1">
      <alignment horizontal="left" vertical="center"/>
      <protection/>
    </xf>
    <xf numFmtId="0" fontId="6" fillId="0" borderId="29" xfId="53" applyBorder="1" applyAlignment="1" applyProtection="1">
      <alignment horizontal="center" vertical="center"/>
      <protection locked="0"/>
    </xf>
    <xf numFmtId="0" fontId="6" fillId="0" borderId="32" xfId="53" applyBorder="1" applyAlignment="1" applyProtection="1">
      <alignment horizontal="center" vertical="center"/>
      <protection locked="0"/>
    </xf>
    <xf numFmtId="0" fontId="6" fillId="0" borderId="29" xfId="53" applyBorder="1" applyAlignment="1">
      <alignment vertical="center"/>
      <protection/>
    </xf>
    <xf numFmtId="0" fontId="36" fillId="0" borderId="34" xfId="53" applyFont="1" applyBorder="1" applyAlignment="1" applyProtection="1">
      <alignment horizontal="left" wrapText="1"/>
      <protection/>
    </xf>
    <xf numFmtId="0" fontId="36" fillId="0" borderId="24" xfId="53" applyFont="1" applyBorder="1" applyAlignment="1" applyProtection="1">
      <alignment horizontal="left" wrapText="1"/>
      <protection/>
    </xf>
    <xf numFmtId="0" fontId="36" fillId="0" borderId="13" xfId="53" applyFont="1" applyBorder="1" applyAlignment="1" applyProtection="1">
      <alignment horizontal="left" wrapText="1"/>
      <protection/>
    </xf>
    <xf numFmtId="0" fontId="18" fillId="0" borderId="31" xfId="53" applyFont="1" applyBorder="1" applyAlignment="1">
      <alignment horizontal="left" vertical="center"/>
      <protection/>
    </xf>
    <xf numFmtId="0" fontId="6" fillId="0" borderId="29" xfId="53" applyBorder="1" applyAlignment="1" applyProtection="1">
      <alignment vertical="center"/>
      <protection locked="0"/>
    </xf>
    <xf numFmtId="0" fontId="18" fillId="0" borderId="29" xfId="53" applyFont="1" applyBorder="1" applyAlignment="1" applyProtection="1">
      <alignment horizontal="left" vertical="center"/>
      <protection locked="0"/>
    </xf>
    <xf numFmtId="0" fontId="18" fillId="0" borderId="32" xfId="53" applyFont="1" applyBorder="1" applyAlignment="1" applyProtection="1">
      <alignment horizontal="left" vertical="center"/>
      <protection locked="0"/>
    </xf>
    <xf numFmtId="9" fontId="18" fillId="0" borderId="29" xfId="53" applyNumberFormat="1" applyFont="1" applyBorder="1" applyAlignment="1" applyProtection="1">
      <alignment horizontal="left" vertical="center"/>
      <protection locked="0"/>
    </xf>
    <xf numFmtId="0" fontId="18" fillId="0" borderId="12" xfId="53" applyFont="1" applyBorder="1" applyAlignment="1" applyProtection="1">
      <alignment horizontal="left" vertical="center"/>
      <protection locked="0"/>
    </xf>
    <xf numFmtId="0" fontId="18" fillId="0" borderId="33" xfId="53" applyFont="1" applyBorder="1" applyAlignment="1">
      <alignment horizontal="center" vertical="center"/>
      <protection/>
    </xf>
    <xf numFmtId="0" fontId="18" fillId="0" borderId="29" xfId="53" applyFont="1" applyBorder="1" applyAlignment="1">
      <alignment horizontal="center" vertical="center"/>
      <protection/>
    </xf>
    <xf numFmtId="0" fontId="6" fillId="0" borderId="15" xfId="53" applyFont="1" applyBorder="1" applyAlignment="1" applyProtection="1">
      <alignment horizontal="left" vertical="top" wrapText="1"/>
      <protection locked="0"/>
    </xf>
    <xf numFmtId="0" fontId="7" fillId="0" borderId="0" xfId="53" applyFont="1" applyBorder="1" applyAlignment="1" applyProtection="1">
      <alignment horizontal="left" vertical="top" wrapText="1"/>
      <protection locked="0"/>
    </xf>
    <xf numFmtId="0" fontId="7" fillId="0" borderId="23" xfId="53" applyFont="1" applyBorder="1" applyAlignment="1" applyProtection="1">
      <alignment horizontal="left" vertical="top" wrapText="1"/>
      <protection locked="0"/>
    </xf>
    <xf numFmtId="0" fontId="7" fillId="0" borderId="15" xfId="53" applyFont="1" applyBorder="1" applyAlignment="1" applyProtection="1">
      <alignment horizontal="left" vertical="top" wrapText="1"/>
      <protection locked="0"/>
    </xf>
    <xf numFmtId="0" fontId="7" fillId="0" borderId="26" xfId="53" applyFont="1" applyBorder="1" applyAlignment="1" applyProtection="1">
      <alignment horizontal="left" vertical="top" wrapText="1"/>
      <protection locked="0"/>
    </xf>
    <xf numFmtId="0" fontId="7" fillId="0" borderId="27" xfId="53" applyFont="1" applyBorder="1" applyAlignment="1" applyProtection="1">
      <alignment horizontal="left" vertical="top" wrapText="1"/>
      <protection locked="0"/>
    </xf>
    <xf numFmtId="0" fontId="7" fillId="0" borderId="28" xfId="53" applyFont="1" applyBorder="1" applyAlignment="1" applyProtection="1">
      <alignment horizontal="left" vertical="top" wrapText="1"/>
      <protection locked="0"/>
    </xf>
    <xf numFmtId="0" fontId="6" fillId="0" borderId="0" xfId="53" applyFont="1" applyBorder="1" applyAlignment="1" applyProtection="1">
      <alignment horizontal="left" vertical="top" wrapText="1"/>
      <protection locked="0"/>
    </xf>
    <xf numFmtId="0" fontId="6" fillId="0" borderId="23" xfId="53" applyFont="1" applyBorder="1" applyAlignment="1" applyProtection="1">
      <alignment horizontal="left" vertical="top" wrapText="1"/>
      <protection locked="0"/>
    </xf>
    <xf numFmtId="0" fontId="36" fillId="0" borderId="34" xfId="53" applyFont="1" applyBorder="1" applyAlignment="1">
      <alignment/>
      <protection/>
    </xf>
    <xf numFmtId="0" fontId="6" fillId="0" borderId="24" xfId="53" applyBorder="1" applyAlignment="1">
      <alignment/>
      <protection/>
    </xf>
    <xf numFmtId="0" fontId="6" fillId="0" borderId="13" xfId="53" applyBorder="1" applyAlignment="1">
      <alignment/>
      <protection/>
    </xf>
    <xf numFmtId="0" fontId="6" fillId="0" borderId="26" xfId="53" applyFont="1" applyBorder="1" applyAlignment="1" applyProtection="1">
      <alignment horizontal="left" vertical="top" wrapText="1"/>
      <protection locked="0"/>
    </xf>
    <xf numFmtId="0" fontId="6" fillId="0" borderId="27" xfId="53" applyFont="1" applyBorder="1" applyAlignment="1" applyProtection="1">
      <alignment horizontal="left" vertical="top" wrapText="1"/>
      <protection locked="0"/>
    </xf>
    <xf numFmtId="0" fontId="6" fillId="0" borderId="28" xfId="53" applyFont="1" applyBorder="1" applyAlignment="1" applyProtection="1">
      <alignment horizontal="left" vertical="top" wrapText="1"/>
      <protection locked="0"/>
    </xf>
    <xf numFmtId="0" fontId="36" fillId="0" borderId="34" xfId="53" applyFont="1" applyBorder="1" applyAlignment="1">
      <alignment vertical="center"/>
      <protection/>
    </xf>
    <xf numFmtId="0" fontId="6" fillId="35" borderId="15" xfId="53" applyFill="1" applyBorder="1" applyAlignment="1" applyProtection="1">
      <alignment horizontal="center"/>
      <protection locked="0"/>
    </xf>
    <xf numFmtId="0" fontId="6" fillId="35" borderId="0" xfId="53" applyFill="1" applyBorder="1" applyAlignment="1" applyProtection="1">
      <alignment horizontal="center"/>
      <protection locked="0"/>
    </xf>
    <xf numFmtId="0" fontId="6" fillId="35" borderId="23" xfId="53" applyFill="1" applyBorder="1" applyAlignment="1" applyProtection="1">
      <alignment/>
      <protection locked="0"/>
    </xf>
    <xf numFmtId="0" fontId="6" fillId="35" borderId="15" xfId="53" applyFont="1" applyFill="1" applyBorder="1" applyAlignment="1" applyProtection="1">
      <alignment horizontal="left" vertical="top" wrapText="1"/>
      <protection locked="0"/>
    </xf>
    <xf numFmtId="0" fontId="6" fillId="35" borderId="0" xfId="53" applyFont="1" applyFill="1" applyBorder="1" applyAlignment="1" applyProtection="1">
      <alignment horizontal="left" vertical="top" wrapText="1"/>
      <protection locked="0"/>
    </xf>
    <xf numFmtId="0" fontId="6" fillId="35" borderId="23" xfId="53" applyFont="1" applyFill="1" applyBorder="1" applyAlignment="1" applyProtection="1">
      <alignment horizontal="left" vertical="top" wrapText="1"/>
      <protection locked="0"/>
    </xf>
    <xf numFmtId="0" fontId="6" fillId="35" borderId="26" xfId="53" applyFont="1" applyFill="1" applyBorder="1" applyAlignment="1" applyProtection="1">
      <alignment horizontal="left" vertical="top" wrapText="1"/>
      <protection locked="0"/>
    </xf>
    <xf numFmtId="0" fontId="6" fillId="35" borderId="27" xfId="53" applyFont="1" applyFill="1" applyBorder="1" applyAlignment="1" applyProtection="1">
      <alignment horizontal="left" vertical="top" wrapText="1"/>
      <protection locked="0"/>
    </xf>
    <xf numFmtId="0" fontId="6" fillId="35" borderId="28" xfId="53" applyFont="1" applyFill="1" applyBorder="1" applyAlignment="1" applyProtection="1">
      <alignment horizontal="left" vertical="top" wrapText="1"/>
      <protection locked="0"/>
    </xf>
    <xf numFmtId="0" fontId="18" fillId="0" borderId="15" xfId="0" applyFont="1" applyBorder="1" applyAlignment="1" applyProtection="1">
      <alignment horizontal="center" vertical="justify" wrapText="1"/>
      <protection/>
    </xf>
    <xf numFmtId="0" fontId="0" fillId="0" borderId="23" xfId="0" applyBorder="1" applyAlignment="1" applyProtection="1">
      <alignment horizontal="center" vertical="justify" wrapText="1"/>
      <protection/>
    </xf>
    <xf numFmtId="0" fontId="0" fillId="0" borderId="15" xfId="0" applyBorder="1" applyAlignment="1" applyProtection="1">
      <alignment horizontal="center" vertical="justify" wrapText="1"/>
      <protection/>
    </xf>
    <xf numFmtId="0" fontId="25" fillId="0" borderId="26" xfId="0" applyFont="1" applyBorder="1" applyAlignment="1" applyProtection="1">
      <alignment vertical="justify"/>
      <protection/>
    </xf>
    <xf numFmtId="0" fontId="0" fillId="0" borderId="28" xfId="0" applyBorder="1" applyAlignment="1" applyProtection="1">
      <alignment vertical="justify"/>
      <protection/>
    </xf>
    <xf numFmtId="0" fontId="18" fillId="0" borderId="34"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76" xfId="0" applyBorder="1" applyAlignment="1" applyProtection="1">
      <alignment/>
      <protection/>
    </xf>
    <xf numFmtId="0" fontId="0" fillId="0" borderId="77" xfId="0" applyBorder="1" applyAlignment="1" applyProtection="1">
      <alignment/>
      <protection/>
    </xf>
    <xf numFmtId="0" fontId="0" fillId="0" borderId="26" xfId="0" applyBorder="1" applyAlignment="1" applyProtection="1">
      <alignment/>
      <protection/>
    </xf>
    <xf numFmtId="0" fontId="0" fillId="0" borderId="78" xfId="0" applyBorder="1" applyAlignment="1" applyProtection="1">
      <alignment/>
      <protection/>
    </xf>
    <xf numFmtId="0" fontId="0" fillId="0" borderId="79" xfId="0" applyBorder="1" applyAlignment="1" applyProtection="1">
      <alignment/>
      <protection/>
    </xf>
    <xf numFmtId="0" fontId="0" fillId="0" borderId="80" xfId="0" applyBorder="1" applyAlignment="1" applyProtection="1">
      <alignment/>
      <protection/>
    </xf>
    <xf numFmtId="0" fontId="0" fillId="34" borderId="15" xfId="0" applyFill="1" applyBorder="1" applyAlignment="1" applyProtection="1">
      <alignment/>
      <protection/>
    </xf>
    <xf numFmtId="0" fontId="0" fillId="0" borderId="81" xfId="0" applyBorder="1" applyAlignment="1" applyProtection="1">
      <alignment/>
      <protection/>
    </xf>
    <xf numFmtId="0" fontId="0" fillId="0" borderId="49" xfId="0" applyBorder="1" applyAlignment="1" applyProtection="1">
      <alignment/>
      <protection/>
    </xf>
    <xf numFmtId="0" fontId="0" fillId="0" borderId="64" xfId="0" applyBorder="1" applyAlignment="1" applyProtection="1">
      <alignment/>
      <protection/>
    </xf>
    <xf numFmtId="0" fontId="0" fillId="33" borderId="34" xfId="0" applyFill="1" applyBorder="1" applyAlignment="1" applyProtection="1">
      <alignment/>
      <protection/>
    </xf>
    <xf numFmtId="0" fontId="0" fillId="0" borderId="82" xfId="0" applyBorder="1" applyAlignment="1" applyProtection="1">
      <alignment/>
      <protection/>
    </xf>
    <xf numFmtId="0" fontId="0" fillId="0" borderId="15" xfId="0" applyBorder="1" applyAlignment="1" applyProtection="1">
      <alignment/>
      <protection/>
    </xf>
    <xf numFmtId="0" fontId="18" fillId="0" borderId="24"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0" fillId="0" borderId="27" xfId="0" applyBorder="1" applyAlignment="1" applyProtection="1">
      <alignment horizontal="left" vertical="center" wrapText="1" indent="1"/>
      <protection locked="0"/>
    </xf>
    <xf numFmtId="0" fontId="0" fillId="0" borderId="28" xfId="0" applyBorder="1" applyAlignment="1" applyProtection="1">
      <alignment horizontal="left" vertical="center" wrapText="1" indent="1"/>
      <protection locked="0"/>
    </xf>
    <xf numFmtId="0" fontId="0" fillId="0" borderId="30"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 fillId="0" borderId="2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26" fillId="0" borderId="15"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protection/>
    </xf>
    <xf numFmtId="0" fontId="26" fillId="0" borderId="81" xfId="0" applyFont="1" applyFill="1" applyBorder="1" applyAlignment="1" applyProtection="1">
      <alignment horizontal="left" vertical="center"/>
      <protection/>
    </xf>
    <xf numFmtId="0" fontId="18" fillId="0" borderId="15" xfId="0" applyFont="1" applyBorder="1" applyAlignment="1" applyProtection="1">
      <alignment horizontal="center"/>
      <protection/>
    </xf>
    <xf numFmtId="0" fontId="18" fillId="0" borderId="23" xfId="0" applyFont="1" applyBorder="1" applyAlignment="1" applyProtection="1">
      <alignment horizontal="center"/>
      <protection/>
    </xf>
    <xf numFmtId="0" fontId="0" fillId="0" borderId="28" xfId="0" applyBorder="1" applyAlignment="1" applyProtection="1">
      <alignment/>
      <protection/>
    </xf>
    <xf numFmtId="0" fontId="19" fillId="0" borderId="34" xfId="0" applyFont="1" applyBorder="1" applyAlignment="1" applyProtection="1">
      <alignment horizontal="left"/>
      <protection/>
    </xf>
    <xf numFmtId="0" fontId="0" fillId="0" borderId="13" xfId="0" applyBorder="1" applyAlignment="1" applyProtection="1">
      <alignment horizontal="left"/>
      <protection/>
    </xf>
    <xf numFmtId="0" fontId="21" fillId="0" borderId="15" xfId="0" applyFont="1" applyBorder="1" applyAlignment="1" applyProtection="1" quotePrefix="1">
      <alignment horizontal="left" vertical="center"/>
      <protection/>
    </xf>
    <xf numFmtId="0" fontId="0" fillId="0" borderId="23" xfId="0" applyBorder="1" applyAlignment="1" applyProtection="1">
      <alignment horizontal="left" vertical="center"/>
      <protection/>
    </xf>
    <xf numFmtId="0" fontId="21" fillId="0" borderId="15" xfId="0" applyFont="1" applyBorder="1" applyAlignment="1" applyProtection="1">
      <alignment horizontal="left" vertical="center"/>
      <protection/>
    </xf>
    <xf numFmtId="0" fontId="0" fillId="0" borderId="34" xfId="0" applyBorder="1" applyAlignment="1" applyProtection="1">
      <alignment horizontal="center"/>
      <protection/>
    </xf>
    <xf numFmtId="0" fontId="0" fillId="0" borderId="24" xfId="0" applyBorder="1" applyAlignment="1" applyProtection="1">
      <alignment horizontal="center"/>
      <protection/>
    </xf>
    <xf numFmtId="0" fontId="1" fillId="0" borderId="34" xfId="0" applyFont="1" applyBorder="1" applyAlignment="1" applyProtection="1">
      <alignment horizontal="left" vertical="top" wrapText="1"/>
      <protection/>
    </xf>
    <xf numFmtId="0" fontId="1" fillId="0" borderId="24" xfId="0" applyFont="1" applyBorder="1" applyAlignment="1" applyProtection="1">
      <alignment horizontal="left" vertical="top" wrapText="1"/>
      <protection/>
    </xf>
    <xf numFmtId="0" fontId="1" fillId="0" borderId="13"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23" fillId="0" borderId="15"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3" fillId="0" borderId="23" xfId="0" applyFont="1" applyBorder="1" applyAlignment="1" applyProtection="1">
      <alignment horizontal="left" vertical="center"/>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26" fillId="0" borderId="15"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26" fillId="0" borderId="81" xfId="0" applyFont="1" applyBorder="1" applyAlignment="1" applyProtection="1">
      <alignment horizontal="left" vertical="center"/>
      <protection/>
    </xf>
    <xf numFmtId="0" fontId="0" fillId="0" borderId="29" xfId="0" applyFont="1" applyBorder="1" applyAlignment="1" applyProtection="1">
      <alignment/>
      <protection/>
    </xf>
    <xf numFmtId="0" fontId="0" fillId="0" borderId="12" xfId="0" applyFont="1" applyBorder="1" applyAlignment="1" applyProtection="1">
      <alignment/>
      <protection/>
    </xf>
    <xf numFmtId="0" fontId="12" fillId="0" borderId="31"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5"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18" fillId="0" borderId="15" xfId="0" applyFont="1" applyBorder="1" applyAlignment="1" applyProtection="1" quotePrefix="1">
      <alignment horizontal="left"/>
      <protection/>
    </xf>
    <xf numFmtId="0" fontId="18" fillId="0" borderId="23" xfId="0" applyFont="1" applyBorder="1" applyAlignment="1" applyProtection="1" quotePrefix="1">
      <alignment horizontal="left"/>
      <protection/>
    </xf>
    <xf numFmtId="0" fontId="18" fillId="0" borderId="15" xfId="0" applyFont="1" applyBorder="1" applyAlignment="1" applyProtection="1" quotePrefix="1">
      <alignment horizontal="left" vertical="center"/>
      <protection/>
    </xf>
    <xf numFmtId="0" fontId="18" fillId="0" borderId="15" xfId="0" applyFont="1" applyBorder="1" applyAlignment="1" applyProtection="1">
      <alignment horizontal="left" vertical="center"/>
      <protection/>
    </xf>
    <xf numFmtId="0" fontId="18" fillId="0" borderId="15" xfId="0" applyFont="1" applyBorder="1" applyAlignment="1" applyProtection="1" quotePrefix="1">
      <alignment horizontal="left" vertical="top"/>
      <protection/>
    </xf>
    <xf numFmtId="0" fontId="18" fillId="0" borderId="23" xfId="0" applyFont="1" applyBorder="1" applyAlignment="1" applyProtection="1" quotePrefix="1">
      <alignment horizontal="left" vertical="top"/>
      <protection/>
    </xf>
    <xf numFmtId="0" fontId="18" fillId="0" borderId="23" xfId="0" applyFont="1" applyBorder="1" applyAlignment="1" applyProtection="1" quotePrefix="1">
      <alignment horizontal="left" vertical="center"/>
      <protection/>
    </xf>
    <xf numFmtId="0" fontId="22" fillId="0" borderId="34" xfId="0" applyFont="1" applyBorder="1" applyAlignment="1" applyProtection="1">
      <alignment horizontal="left"/>
      <protection/>
    </xf>
    <xf numFmtId="0" fontId="11" fillId="0" borderId="1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2" fillId="0" borderId="31"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1" fillId="0" borderId="26" xfId="0" applyFont="1" applyBorder="1" applyAlignment="1" applyProtection="1">
      <alignment/>
      <protection/>
    </xf>
    <xf numFmtId="0" fontId="1" fillId="0" borderId="28" xfId="0" applyFont="1" applyBorder="1" applyAlignment="1" applyProtection="1">
      <alignment/>
      <protection/>
    </xf>
    <xf numFmtId="0" fontId="8" fillId="0" borderId="29"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10" fillId="0" borderId="0" xfId="0" applyFont="1" applyBorder="1" applyAlignment="1" applyProtection="1">
      <alignment horizontal="center"/>
      <protection/>
    </xf>
    <xf numFmtId="0" fontId="9" fillId="0" borderId="50" xfId="0" applyFont="1" applyFill="1" applyBorder="1" applyAlignment="1" applyProtection="1">
      <alignment/>
      <protection locked="0"/>
    </xf>
    <xf numFmtId="0" fontId="9" fillId="0" borderId="71" xfId="0" applyFont="1" applyFill="1" applyBorder="1" applyAlignment="1" applyProtection="1">
      <alignment/>
      <protection locked="0"/>
    </xf>
    <xf numFmtId="0" fontId="0" fillId="0" borderId="0" xfId="0" applyBorder="1" applyAlignment="1" applyProtection="1">
      <alignment/>
      <protection/>
    </xf>
    <xf numFmtId="0" fontId="3" fillId="0" borderId="29"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29" xfId="0" applyFont="1" applyFill="1" applyBorder="1" applyAlignment="1" applyProtection="1">
      <alignment vertical="center"/>
      <protection/>
    </xf>
    <xf numFmtId="0" fontId="9" fillId="0" borderId="36" xfId="0" applyFont="1" applyBorder="1" applyAlignment="1" applyProtection="1">
      <alignment/>
      <protection locked="0"/>
    </xf>
    <xf numFmtId="0" fontId="0" fillId="0" borderId="36" xfId="0" applyBorder="1" applyAlignment="1" applyProtection="1">
      <alignment/>
      <protection locked="0"/>
    </xf>
    <xf numFmtId="197" fontId="34" fillId="0" borderId="36" xfId="0" applyNumberFormat="1" applyFont="1" applyBorder="1" applyAlignment="1" applyProtection="1">
      <alignment horizontal="left"/>
      <protection locked="0"/>
    </xf>
    <xf numFmtId="0" fontId="1" fillId="0" borderId="24" xfId="0" applyFont="1" applyBorder="1" applyAlignment="1" applyProtection="1">
      <alignment horizontal="left" vertical="top"/>
      <protection/>
    </xf>
    <xf numFmtId="0" fontId="1" fillId="0" borderId="13" xfId="0" applyFont="1" applyBorder="1" applyAlignment="1" applyProtection="1">
      <alignment horizontal="left" vertical="top"/>
      <protection/>
    </xf>
    <xf numFmtId="0" fontId="1" fillId="0" borderId="15" xfId="0" applyFont="1" applyBorder="1" applyAlignment="1" applyProtection="1">
      <alignment horizontal="left" vertical="top"/>
      <protection/>
    </xf>
    <xf numFmtId="0" fontId="1" fillId="0" borderId="0" xfId="0" applyFont="1" applyBorder="1" applyAlignment="1" applyProtection="1">
      <alignment horizontal="left" vertical="top"/>
      <protection/>
    </xf>
    <xf numFmtId="0" fontId="1" fillId="0" borderId="23" xfId="0" applyFont="1" applyBorder="1" applyAlignment="1" applyProtection="1">
      <alignment horizontal="left" vertical="top"/>
      <protection/>
    </xf>
    <xf numFmtId="0" fontId="1" fillId="0" borderId="26" xfId="0" applyFont="1" applyBorder="1" applyAlignment="1" applyProtection="1">
      <alignment horizontal="left" vertical="top"/>
      <protection/>
    </xf>
    <xf numFmtId="0" fontId="1" fillId="0" borderId="27" xfId="0" applyFont="1" applyBorder="1" applyAlignment="1" applyProtection="1">
      <alignment horizontal="left" vertical="top"/>
      <protection/>
    </xf>
    <xf numFmtId="0" fontId="1" fillId="0" borderId="28" xfId="0" applyFont="1" applyBorder="1" applyAlignment="1" applyProtection="1">
      <alignment horizontal="left" vertical="top"/>
      <protection/>
    </xf>
    <xf numFmtId="0" fontId="21" fillId="0" borderId="23" xfId="0" applyFont="1" applyBorder="1" applyAlignment="1" applyProtection="1" quotePrefix="1">
      <alignment horizontal="left" vertical="center"/>
      <protection/>
    </xf>
    <xf numFmtId="0" fontId="0" fillId="0" borderId="23" xfId="0" applyBorder="1" applyAlignment="1" applyProtection="1">
      <alignment/>
      <protection/>
    </xf>
    <xf numFmtId="0" fontId="0" fillId="0" borderId="34" xfId="0" applyBorder="1" applyAlignment="1" applyProtection="1">
      <alignment/>
      <protection/>
    </xf>
    <xf numFmtId="0" fontId="0" fillId="0" borderId="13" xfId="0" applyBorder="1" applyAlignment="1" applyProtection="1">
      <alignment/>
      <protection/>
    </xf>
    <xf numFmtId="0" fontId="24" fillId="0" borderId="15"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23" fillId="0" borderId="15" xfId="0" applyFont="1" applyBorder="1" applyAlignment="1" applyProtection="1">
      <alignment horizontal="left" vertical="center" wrapText="1"/>
      <protection/>
    </xf>
    <xf numFmtId="0" fontId="23" fillId="0" borderId="0" xfId="0" applyFont="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26" xfId="0" applyFont="1" applyBorder="1" applyAlignment="1" applyProtection="1">
      <alignment horizontal="left" vertical="center" wrapText="1"/>
      <protection/>
    </xf>
    <xf numFmtId="0" fontId="23"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wrapText="1"/>
      <protection/>
    </xf>
    <xf numFmtId="0" fontId="0" fillId="0" borderId="23" xfId="0" applyBorder="1" applyAlignment="1" applyProtection="1">
      <alignment horizontal="left"/>
      <protection/>
    </xf>
    <xf numFmtId="0" fontId="18" fillId="0" borderId="15" xfId="0" applyFont="1" applyBorder="1" applyAlignment="1" applyProtection="1">
      <alignment horizontal="left"/>
      <protection/>
    </xf>
    <xf numFmtId="0" fontId="1" fillId="0" borderId="0" xfId="0" applyFont="1" applyAlignment="1" applyProtection="1">
      <alignment horizontal="left" vertical="top" wrapText="1"/>
      <protection/>
    </xf>
    <xf numFmtId="0" fontId="1" fillId="0" borderId="15" xfId="0" applyFont="1" applyBorder="1" applyAlignment="1" applyProtection="1" quotePrefix="1">
      <alignment/>
      <protection/>
    </xf>
    <xf numFmtId="0" fontId="1" fillId="0" borderId="23" xfId="0" applyFont="1" applyBorder="1" applyAlignment="1" applyProtection="1" quotePrefix="1">
      <alignment/>
      <protection/>
    </xf>
    <xf numFmtId="0" fontId="19" fillId="0" borderId="15" xfId="0" applyFont="1" applyBorder="1" applyAlignment="1" applyProtection="1">
      <alignment horizontal="left" vertical="center"/>
      <protection/>
    </xf>
    <xf numFmtId="0" fontId="1" fillId="0" borderId="0" xfId="0" applyFont="1" applyAlignment="1" applyProtection="1">
      <alignment horizontal="left" vertical="top"/>
      <protection/>
    </xf>
    <xf numFmtId="0" fontId="18" fillId="0" borderId="0" xfId="0" applyFont="1" applyBorder="1" applyAlignment="1" applyProtection="1">
      <alignment horizontal="left" vertical="center" wrapText="1" indent="1"/>
      <protection locked="0"/>
    </xf>
    <xf numFmtId="0" fontId="13" fillId="0" borderId="15" xfId="0" applyFont="1" applyBorder="1" applyAlignment="1" applyProtection="1">
      <alignment horizontal="center" vertical="center" wrapText="1"/>
      <protection/>
    </xf>
    <xf numFmtId="0" fontId="0" fillId="0" borderId="23"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28" xfId="0" applyBorder="1" applyAlignment="1" applyProtection="1">
      <alignment vertical="center" wrapText="1"/>
      <protection/>
    </xf>
    <xf numFmtId="0" fontId="17" fillId="0" borderId="83" xfId="0" applyFont="1" applyBorder="1" applyAlignment="1" applyProtection="1">
      <alignment horizontal="center" vertical="center"/>
      <protection/>
    </xf>
    <xf numFmtId="0" fontId="1" fillId="0" borderId="84" xfId="0" applyFont="1" applyBorder="1" applyAlignment="1" applyProtection="1">
      <alignment horizontal="center"/>
      <protection/>
    </xf>
    <xf numFmtId="0" fontId="17" fillId="0" borderId="85" xfId="0" applyFont="1" applyBorder="1" applyAlignment="1" applyProtection="1">
      <alignment horizontal="center" vertical="center"/>
      <protection/>
    </xf>
    <xf numFmtId="0" fontId="1" fillId="0" borderId="41" xfId="0" applyFont="1" applyBorder="1" applyAlignment="1" applyProtection="1">
      <alignment horizontal="center"/>
      <protection/>
    </xf>
    <xf numFmtId="0" fontId="0" fillId="0" borderId="0" xfId="0" applyBorder="1" applyAlignment="1" applyProtection="1">
      <alignment wrapText="1"/>
      <protection/>
    </xf>
    <xf numFmtId="0" fontId="0" fillId="0" borderId="15" xfId="0"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1" fillId="0" borderId="15" xfId="0" applyFont="1" applyBorder="1" applyAlignment="1" applyProtection="1">
      <alignment/>
      <protection/>
    </xf>
    <xf numFmtId="0" fontId="1" fillId="0" borderId="23" xfId="0" applyFont="1" applyBorder="1" applyAlignment="1" applyProtection="1">
      <alignment/>
      <protection/>
    </xf>
    <xf numFmtId="0" fontId="32" fillId="0" borderId="15"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23" xfId="0" applyFont="1" applyBorder="1" applyAlignment="1" applyProtection="1">
      <alignment horizontal="center" vertical="center" wrapText="1"/>
      <protection/>
    </xf>
    <xf numFmtId="0" fontId="32" fillId="0" borderId="26" xfId="0" applyFont="1" applyBorder="1" applyAlignment="1" applyProtection="1">
      <alignment horizontal="center" vertical="center" wrapText="1"/>
      <protection/>
    </xf>
    <xf numFmtId="0" fontId="32" fillId="0" borderId="27" xfId="0" applyFont="1" applyBorder="1" applyAlignment="1" applyProtection="1">
      <alignment horizontal="center" vertical="center" wrapText="1"/>
      <protection/>
    </xf>
    <xf numFmtId="0" fontId="32" fillId="0" borderId="28" xfId="0" applyFont="1" applyBorder="1" applyAlignment="1" applyProtection="1">
      <alignment horizontal="center" vertical="center" wrapText="1"/>
      <protection/>
    </xf>
    <xf numFmtId="0" fontId="1" fillId="0" borderId="34" xfId="0" applyFont="1" applyBorder="1" applyAlignment="1" applyProtection="1" quotePrefix="1">
      <alignment horizontal="left" vertical="center" wrapText="1"/>
      <protection/>
    </xf>
    <xf numFmtId="0" fontId="1" fillId="0" borderId="24" xfId="0" applyFont="1" applyBorder="1" applyAlignment="1" applyProtection="1" quotePrefix="1">
      <alignment horizontal="left" vertical="center" wrapText="1"/>
      <protection/>
    </xf>
    <xf numFmtId="0" fontId="1" fillId="0" borderId="13" xfId="0" applyFont="1" applyBorder="1" applyAlignment="1" applyProtection="1" quotePrefix="1">
      <alignment horizontal="left" vertical="center" wrapText="1"/>
      <protection/>
    </xf>
    <xf numFmtId="0" fontId="23" fillId="0" borderId="15"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23" xfId="0" applyFont="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23" fillId="0" borderId="28" xfId="0" applyFont="1" applyBorder="1" applyAlignment="1" applyProtection="1">
      <alignment horizontal="left" vertical="top" wrapText="1"/>
      <protection/>
    </xf>
    <xf numFmtId="0" fontId="17" fillId="0" borderId="44" xfId="0" applyFont="1" applyFill="1" applyBorder="1" applyAlignment="1" applyProtection="1">
      <alignment horizontal="center" vertical="center" wrapText="1"/>
      <protection/>
    </xf>
    <xf numFmtId="0" fontId="17" fillId="0" borderId="45" xfId="0" applyFont="1" applyFill="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18" fillId="0" borderId="0" xfId="0" applyFont="1" applyBorder="1" applyAlignment="1" applyProtection="1">
      <alignment wrapText="1"/>
      <protection/>
    </xf>
    <xf numFmtId="0" fontId="26" fillId="0" borderId="0" xfId="0" applyFont="1" applyBorder="1" applyAlignment="1" applyProtection="1">
      <alignment horizontal="right"/>
      <protection/>
    </xf>
    <xf numFmtId="0" fontId="26" fillId="0" borderId="81" xfId="0" applyFont="1" applyBorder="1" applyAlignment="1" applyProtection="1">
      <alignment horizontal="right"/>
      <protection/>
    </xf>
    <xf numFmtId="0" fontId="0" fillId="0" borderId="23" xfId="0" applyBorder="1" applyAlignment="1" applyProtection="1">
      <alignment wrapText="1"/>
      <protection/>
    </xf>
    <xf numFmtId="0" fontId="0" fillId="0" borderId="28" xfId="0" applyBorder="1" applyAlignment="1" applyProtection="1">
      <alignment wrapText="1"/>
      <protection/>
    </xf>
    <xf numFmtId="0" fontId="13" fillId="0" borderId="72" xfId="0" applyFont="1" applyBorder="1" applyAlignment="1" applyProtection="1">
      <alignment horizontal="center" vertical="center" textRotation="90" wrapText="1"/>
      <protection/>
    </xf>
    <xf numFmtId="0" fontId="0" fillId="0" borderId="72" xfId="0" applyBorder="1" applyAlignment="1" applyProtection="1">
      <alignment horizontal="center" textRotation="90" wrapText="1"/>
      <protection/>
    </xf>
    <xf numFmtId="0" fontId="0" fillId="0" borderId="14" xfId="0" applyBorder="1" applyAlignment="1" applyProtection="1">
      <alignment horizontal="center" textRotation="90" wrapText="1"/>
      <protection/>
    </xf>
    <xf numFmtId="0" fontId="12" fillId="0" borderId="35" xfId="0" applyFont="1" applyBorder="1" applyAlignment="1" applyProtection="1">
      <alignment horizontal="center" vertical="justify"/>
      <protection/>
    </xf>
    <xf numFmtId="0" fontId="12" fillId="0" borderId="36" xfId="0" applyFont="1" applyBorder="1" applyAlignment="1" applyProtection="1">
      <alignment horizontal="center" vertical="justify"/>
      <protection/>
    </xf>
    <xf numFmtId="0" fontId="12" fillId="0" borderId="38" xfId="0" applyFont="1" applyBorder="1" applyAlignment="1" applyProtection="1">
      <alignment horizontal="center" vertical="justify"/>
      <protection/>
    </xf>
    <xf numFmtId="0" fontId="13" fillId="0" borderId="76" xfId="0" applyFont="1" applyBorder="1" applyAlignment="1" applyProtection="1">
      <alignment horizontal="center" vertical="center" wrapText="1"/>
      <protection/>
    </xf>
    <xf numFmtId="0" fontId="13" fillId="0" borderId="86" xfId="0" applyFont="1" applyBorder="1" applyAlignment="1" applyProtection="1">
      <alignment horizontal="center" vertical="center" wrapText="1"/>
      <protection/>
    </xf>
    <xf numFmtId="0" fontId="13" fillId="0" borderId="84"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8" fillId="0" borderId="65" xfId="53" applyFont="1" applyBorder="1" applyAlignment="1" applyProtection="1">
      <alignment horizontal="left" vertical="center"/>
      <protection locked="0"/>
    </xf>
    <xf numFmtId="0" fontId="18" fillId="0" borderId="66" xfId="53" applyFont="1" applyBorder="1" applyAlignment="1" applyProtection="1">
      <alignment horizontal="left" vertical="center"/>
      <protection locked="0"/>
    </xf>
    <xf numFmtId="0" fontId="18" fillId="0" borderId="87" xfId="53" applyFont="1" applyBorder="1" applyAlignment="1" applyProtection="1">
      <alignment horizontal="left" vertical="center"/>
      <protection locked="0"/>
    </xf>
    <xf numFmtId="0" fontId="18" fillId="0" borderId="26" xfId="53" applyFont="1" applyBorder="1" applyAlignment="1" applyProtection="1">
      <alignment horizontal="left" vertical="center"/>
      <protection locked="0"/>
    </xf>
    <xf numFmtId="0" fontId="18" fillId="0" borderId="27" xfId="53" applyFont="1" applyBorder="1" applyAlignment="1" applyProtection="1">
      <alignment horizontal="left" vertical="center"/>
      <protection locked="0"/>
    </xf>
    <xf numFmtId="0" fontId="18" fillId="0" borderId="28" xfId="53" applyFont="1" applyBorder="1" applyAlignment="1" applyProtection="1">
      <alignment horizontal="left" vertical="center"/>
      <protection locked="0"/>
    </xf>
    <xf numFmtId="0" fontId="18" fillId="0" borderId="67" xfId="53" applyFont="1" applyBorder="1" applyAlignment="1" applyProtection="1">
      <alignment horizontal="left" vertical="center"/>
      <protection locked="0"/>
    </xf>
    <xf numFmtId="0" fontId="18" fillId="0" borderId="68" xfId="53" applyFont="1" applyBorder="1" applyAlignment="1" applyProtection="1">
      <alignment horizontal="left" vertical="center"/>
      <protection locked="0"/>
    </xf>
    <xf numFmtId="0" fontId="18" fillId="0" borderId="75" xfId="53" applyFont="1" applyBorder="1" applyAlignment="1" applyProtection="1">
      <alignment horizontal="left" vertical="center"/>
      <protection locked="0"/>
    </xf>
    <xf numFmtId="0" fontId="18" fillId="0" borderId="88" xfId="53" applyFont="1" applyBorder="1" applyAlignment="1" applyProtection="1">
      <alignment horizontal="center" vertical="top" wrapText="1"/>
      <protection locked="0"/>
    </xf>
    <xf numFmtId="0" fontId="18" fillId="0" borderId="89" xfId="53" applyFont="1" applyBorder="1" applyAlignment="1" applyProtection="1">
      <alignment horizontal="center" vertical="top" wrapText="1"/>
      <protection locked="0"/>
    </xf>
    <xf numFmtId="0" fontId="6" fillId="0" borderId="67" xfId="53" applyFont="1" applyBorder="1" applyAlignment="1" applyProtection="1">
      <alignment horizontal="center" vertical="center"/>
      <protection/>
    </xf>
    <xf numFmtId="0" fontId="6" fillId="0" borderId="68" xfId="53" applyFont="1" applyBorder="1" applyAlignment="1" applyProtection="1">
      <alignment horizontal="center" vertical="center"/>
      <protection/>
    </xf>
    <xf numFmtId="0" fontId="6" fillId="0" borderId="75" xfId="53" applyFont="1" applyBorder="1" applyAlignment="1" applyProtection="1">
      <alignment horizontal="center" vertical="center"/>
      <protection/>
    </xf>
    <xf numFmtId="0" fontId="6" fillId="0" borderId="69" xfId="53" applyFont="1" applyBorder="1" applyAlignment="1" applyProtection="1">
      <alignment horizontal="center" vertical="center"/>
      <protection/>
    </xf>
    <xf numFmtId="0" fontId="6" fillId="0" borderId="70" xfId="53" applyFont="1" applyBorder="1" applyAlignment="1" applyProtection="1">
      <alignment horizontal="center" vertical="center"/>
      <protection/>
    </xf>
    <xf numFmtId="0" fontId="6" fillId="0" borderId="90" xfId="53" applyFont="1" applyBorder="1" applyAlignment="1" applyProtection="1">
      <alignment horizontal="center" vertical="center"/>
      <protection/>
    </xf>
    <xf numFmtId="0" fontId="6" fillId="0" borderId="53" xfId="53" applyFont="1" applyBorder="1" applyAlignment="1" applyProtection="1">
      <alignment horizontal="center" vertical="center"/>
      <protection/>
    </xf>
    <xf numFmtId="0" fontId="6" fillId="0" borderId="91" xfId="53" applyFont="1" applyBorder="1" applyAlignment="1" applyProtection="1">
      <alignment horizontal="center" vertical="center"/>
      <protection/>
    </xf>
    <xf numFmtId="0" fontId="18" fillId="0" borderId="92" xfId="53" applyFont="1" applyBorder="1" applyAlignment="1" applyProtection="1">
      <alignment horizontal="center" vertical="top" wrapText="1"/>
      <protection locked="0"/>
    </xf>
    <xf numFmtId="0" fontId="18" fillId="0" borderId="75" xfId="53" applyFont="1" applyBorder="1" applyAlignment="1" applyProtection="1">
      <alignment horizontal="center" vertical="top" wrapText="1"/>
      <protection locked="0"/>
    </xf>
    <xf numFmtId="0" fontId="36" fillId="0" borderId="34" xfId="53" applyFont="1" applyBorder="1" applyAlignment="1" applyProtection="1">
      <alignment horizontal="left" vertical="center"/>
      <protection/>
    </xf>
    <xf numFmtId="0" fontId="6" fillId="0" borderId="24" xfId="53" applyBorder="1" applyAlignment="1" applyProtection="1">
      <alignment vertical="center"/>
      <protection/>
    </xf>
    <xf numFmtId="0" fontId="6" fillId="0" borderId="13" xfId="53" applyBorder="1" applyAlignment="1" applyProtection="1">
      <alignment vertical="center"/>
      <protection/>
    </xf>
    <xf numFmtId="0" fontId="0" fillId="0" borderId="24" xfId="53" applyFont="1" applyBorder="1" applyAlignment="1" applyProtection="1">
      <alignment/>
      <protection/>
    </xf>
    <xf numFmtId="0" fontId="0" fillId="0" borderId="13" xfId="53" applyFont="1" applyBorder="1" applyAlignment="1" applyProtection="1">
      <alignment/>
      <protection/>
    </xf>
    <xf numFmtId="0" fontId="18" fillId="0" borderId="15" xfId="53" applyFont="1" applyBorder="1" applyAlignment="1" applyProtection="1">
      <alignment vertical="top" wrapText="1"/>
      <protection locked="0"/>
    </xf>
    <xf numFmtId="0" fontId="18" fillId="0" borderId="0" xfId="53" applyFont="1" applyBorder="1" applyAlignment="1" applyProtection="1">
      <alignment vertical="top" wrapText="1"/>
      <protection locked="0"/>
    </xf>
    <xf numFmtId="0" fontId="18" fillId="0" borderId="23" xfId="53" applyFont="1" applyBorder="1" applyAlignment="1" applyProtection="1">
      <alignment vertical="top" wrapText="1"/>
      <protection locked="0"/>
    </xf>
    <xf numFmtId="0" fontId="18" fillId="0" borderId="26" xfId="53" applyFont="1" applyBorder="1" applyAlignment="1" applyProtection="1">
      <alignment vertical="top" wrapText="1"/>
      <protection locked="0"/>
    </xf>
    <xf numFmtId="0" fontId="18" fillId="0" borderId="27" xfId="53" applyFont="1" applyBorder="1" applyAlignment="1" applyProtection="1">
      <alignment vertical="top" wrapText="1"/>
      <protection locked="0"/>
    </xf>
    <xf numFmtId="0" fontId="18" fillId="0" borderId="28" xfId="53" applyFont="1" applyBorder="1" applyAlignment="1" applyProtection="1">
      <alignment vertical="top" wrapText="1"/>
      <protection locked="0"/>
    </xf>
    <xf numFmtId="0" fontId="36" fillId="0" borderId="15" xfId="53" applyFont="1" applyBorder="1" applyAlignment="1" applyProtection="1">
      <alignment vertical="center"/>
      <protection/>
    </xf>
    <xf numFmtId="0" fontId="36" fillId="0" borderId="0" xfId="53" applyFont="1" applyBorder="1" applyAlignment="1" applyProtection="1">
      <alignment/>
      <protection/>
    </xf>
    <xf numFmtId="0" fontId="36" fillId="0" borderId="23" xfId="53" applyFont="1" applyBorder="1" applyAlignment="1" applyProtection="1">
      <alignment/>
      <protection/>
    </xf>
    <xf numFmtId="0" fontId="39" fillId="0" borderId="15" xfId="53" applyFont="1" applyBorder="1" applyAlignment="1" applyProtection="1">
      <alignment vertical="center"/>
      <protection/>
    </xf>
    <xf numFmtId="0" fontId="6" fillId="0" borderId="0" xfId="53" applyBorder="1" applyAlignment="1" applyProtection="1">
      <alignment/>
      <protection/>
    </xf>
    <xf numFmtId="0" fontId="6" fillId="0" borderId="23" xfId="53" applyBorder="1" applyAlignment="1" applyProtection="1">
      <alignment/>
      <protection/>
    </xf>
    <xf numFmtId="0" fontId="7" fillId="0" borderId="15" xfId="53" applyFont="1" applyBorder="1" applyAlignment="1" applyProtection="1">
      <alignment vertical="center"/>
      <protection/>
    </xf>
    <xf numFmtId="0" fontId="6" fillId="0" borderId="0" xfId="53" applyBorder="1" applyAlignment="1" applyProtection="1">
      <alignment vertical="center"/>
      <protection/>
    </xf>
    <xf numFmtId="0" fontId="6" fillId="0" borderId="23" xfId="53" applyBorder="1" applyAlignment="1" applyProtection="1">
      <alignment vertical="center"/>
      <protection/>
    </xf>
    <xf numFmtId="0" fontId="7" fillId="0" borderId="26" xfId="53" applyFont="1" applyBorder="1" applyAlignment="1" applyProtection="1">
      <alignment vertical="center"/>
      <protection/>
    </xf>
    <xf numFmtId="0" fontId="6" fillId="0" borderId="27" xfId="53" applyBorder="1" applyAlignment="1" applyProtection="1">
      <alignment vertical="center"/>
      <protection/>
    </xf>
    <xf numFmtId="0" fontId="6" fillId="0" borderId="28" xfId="53" applyBorder="1" applyAlignment="1" applyProtection="1">
      <alignment vertical="center"/>
      <protection/>
    </xf>
    <xf numFmtId="0" fontId="0" fillId="0" borderId="24" xfId="53" applyFont="1" applyBorder="1" applyAlignment="1" applyProtection="1">
      <alignment vertical="center"/>
      <protection/>
    </xf>
    <xf numFmtId="0" fontId="0" fillId="0" borderId="13" xfId="53" applyFont="1" applyBorder="1" applyAlignment="1" applyProtection="1">
      <alignment vertical="center"/>
      <protection/>
    </xf>
    <xf numFmtId="0" fontId="18" fillId="0" borderId="52" xfId="53" applyFont="1" applyBorder="1" applyAlignment="1" applyProtection="1">
      <alignment horizontal="left" vertical="top" wrapText="1"/>
      <protection locked="0"/>
    </xf>
    <xf numFmtId="0" fontId="18" fillId="0" borderId="53" xfId="53" applyFont="1" applyBorder="1" applyAlignment="1" applyProtection="1">
      <alignment horizontal="left" vertical="top" wrapText="1"/>
      <protection locked="0"/>
    </xf>
    <xf numFmtId="0" fontId="18" fillId="0" borderId="93" xfId="53" applyFont="1" applyBorder="1" applyAlignment="1" applyProtection="1">
      <alignment horizontal="left" vertical="top" wrapText="1"/>
      <protection locked="0"/>
    </xf>
    <xf numFmtId="0" fontId="18" fillId="0" borderId="67" xfId="53" applyFont="1" applyBorder="1" applyAlignment="1" applyProtection="1">
      <alignment horizontal="left" vertical="top" wrapText="1"/>
      <protection locked="0"/>
    </xf>
    <xf numFmtId="0" fontId="18" fillId="0" borderId="68" xfId="53" applyFont="1" applyBorder="1" applyAlignment="1" applyProtection="1">
      <alignment horizontal="left" vertical="top" wrapText="1"/>
      <protection locked="0"/>
    </xf>
    <xf numFmtId="0" fontId="18" fillId="0" borderId="94" xfId="53" applyFont="1" applyBorder="1" applyAlignment="1" applyProtection="1">
      <alignment horizontal="left" vertical="top" wrapText="1"/>
      <protection locked="0"/>
    </xf>
    <xf numFmtId="0" fontId="18" fillId="0" borderId="67" xfId="53" applyFont="1" applyBorder="1" applyAlignment="1" applyProtection="1">
      <alignment horizontal="center" vertical="top" wrapText="1"/>
      <protection locked="0"/>
    </xf>
    <xf numFmtId="0" fontId="18" fillId="0" borderId="68" xfId="53" applyFont="1" applyBorder="1" applyAlignment="1" applyProtection="1">
      <alignment horizontal="center" vertical="top" wrapText="1"/>
      <protection locked="0"/>
    </xf>
    <xf numFmtId="0" fontId="18" fillId="0" borderId="94" xfId="53" applyFont="1" applyBorder="1" applyAlignment="1" applyProtection="1">
      <alignment horizontal="center" vertical="top" wrapText="1"/>
      <protection locked="0"/>
    </xf>
    <xf numFmtId="0" fontId="18" fillId="0" borderId="95" xfId="53" applyFont="1" applyBorder="1" applyAlignment="1" applyProtection="1">
      <alignment horizontal="center" vertical="top" wrapText="1"/>
      <protection locked="0"/>
    </xf>
    <xf numFmtId="0" fontId="18" fillId="0" borderId="96" xfId="53" applyFont="1" applyBorder="1" applyAlignment="1" applyProtection="1">
      <alignment horizontal="center" vertical="top" wrapText="1"/>
      <protection locked="0"/>
    </xf>
    <xf numFmtId="0" fontId="18" fillId="0" borderId="97" xfId="53" applyFont="1" applyBorder="1" applyAlignment="1" applyProtection="1">
      <alignment horizontal="center" vertical="top" wrapText="1"/>
      <protection locked="0"/>
    </xf>
    <xf numFmtId="0" fontId="18" fillId="0" borderId="98" xfId="53" applyFont="1" applyBorder="1" applyAlignment="1" applyProtection="1">
      <alignment horizontal="center" vertical="top" wrapText="1"/>
      <protection locked="0"/>
    </xf>
    <xf numFmtId="0" fontId="18" fillId="0" borderId="91" xfId="53" applyFont="1" applyBorder="1" applyAlignment="1" applyProtection="1">
      <alignment horizontal="center" vertical="top" wrapText="1"/>
      <protection locked="0"/>
    </xf>
    <xf numFmtId="0" fontId="36" fillId="0" borderId="27" xfId="53" applyFont="1" applyBorder="1" applyAlignment="1" applyProtection="1">
      <alignment horizontal="center"/>
      <protection/>
    </xf>
    <xf numFmtId="0" fontId="6" fillId="0" borderId="27" xfId="53" applyBorder="1" applyAlignment="1" applyProtection="1">
      <alignment horizontal="center"/>
      <protection/>
    </xf>
    <xf numFmtId="0" fontId="36" fillId="0" borderId="34" xfId="53" applyFont="1" applyBorder="1" applyAlignment="1" applyProtection="1">
      <alignment vertical="center"/>
      <protection/>
    </xf>
    <xf numFmtId="0" fontId="18" fillId="0" borderId="69" xfId="53" applyFont="1" applyBorder="1" applyAlignment="1" applyProtection="1">
      <alignment horizontal="left" vertical="center" indent="1"/>
      <protection locked="0"/>
    </xf>
    <xf numFmtId="0" fontId="18" fillId="0" borderId="70" xfId="53" applyFont="1" applyBorder="1" applyAlignment="1" applyProtection="1">
      <alignment horizontal="left" vertical="center" indent="1"/>
      <protection locked="0"/>
    </xf>
    <xf numFmtId="0" fontId="18" fillId="0" borderId="90" xfId="53" applyFont="1" applyBorder="1" applyAlignment="1" applyProtection="1">
      <alignment horizontal="left" vertical="center" indent="1"/>
      <protection locked="0"/>
    </xf>
    <xf numFmtId="0" fontId="18" fillId="0" borderId="67" xfId="53" applyFont="1" applyFill="1" applyBorder="1" applyAlignment="1" applyProtection="1">
      <alignment horizontal="left" vertical="center" indent="1"/>
      <protection locked="0"/>
    </xf>
    <xf numFmtId="0" fontId="18" fillId="0" borderId="68" xfId="53" applyFont="1" applyFill="1" applyBorder="1" applyAlignment="1" applyProtection="1">
      <alignment horizontal="left" vertical="center" indent="1"/>
      <protection locked="0"/>
    </xf>
    <xf numFmtId="0" fontId="18" fillId="0" borderId="68" xfId="53" applyFont="1" applyBorder="1" applyAlignment="1" applyProtection="1">
      <alignment horizontal="left" vertical="center" indent="1"/>
      <protection locked="0"/>
    </xf>
    <xf numFmtId="0" fontId="18" fillId="0" borderId="75" xfId="53" applyFont="1" applyBorder="1" applyAlignment="1" applyProtection="1">
      <alignment horizontal="left" vertical="center" indent="1"/>
      <protection locked="0"/>
    </xf>
    <xf numFmtId="0" fontId="18" fillId="0" borderId="67" xfId="53" applyFont="1" applyBorder="1" applyAlignment="1" applyProtection="1">
      <alignment horizontal="left" vertical="center" indent="1"/>
      <protection locked="0"/>
    </xf>
    <xf numFmtId="14" fontId="18" fillId="0" borderId="67" xfId="53" applyNumberFormat="1" applyFont="1" applyBorder="1" applyAlignment="1" applyProtection="1">
      <alignment horizontal="left" vertical="center" indent="1"/>
      <protection locked="0"/>
    </xf>
    <xf numFmtId="0" fontId="18" fillId="0" borderId="52" xfId="53" applyFont="1" applyBorder="1" applyAlignment="1" applyProtection="1">
      <alignment horizontal="left" vertical="center" indent="1"/>
      <protection locked="0"/>
    </xf>
    <xf numFmtId="0" fontId="18" fillId="0" borderId="53" xfId="53" applyFont="1" applyBorder="1" applyAlignment="1" applyProtection="1">
      <alignment horizontal="left" vertical="center" indent="1"/>
      <protection locked="0"/>
    </xf>
    <xf numFmtId="0" fontId="18" fillId="0" borderId="91" xfId="53" applyFont="1" applyBorder="1" applyAlignment="1" applyProtection="1">
      <alignment horizontal="left" vertical="center" indent="1"/>
      <protection locked="0"/>
    </xf>
    <xf numFmtId="0" fontId="18" fillId="0" borderId="99" xfId="53" applyFont="1" applyBorder="1" applyAlignment="1" applyProtection="1">
      <alignment horizontal="center" vertical="center"/>
      <protection locked="0"/>
    </xf>
    <xf numFmtId="0" fontId="18" fillId="0" borderId="70" xfId="53" applyFont="1" applyBorder="1" applyAlignment="1" applyProtection="1">
      <alignment horizontal="center" vertical="center"/>
      <protection locked="0"/>
    </xf>
    <xf numFmtId="0" fontId="18" fillId="0" borderId="90" xfId="53" applyFont="1" applyBorder="1" applyAlignment="1" applyProtection="1">
      <alignment horizontal="center" vertical="center"/>
      <protection locked="0"/>
    </xf>
    <xf numFmtId="0" fontId="18" fillId="0" borderId="69" xfId="53" applyFont="1" applyBorder="1" applyAlignment="1" applyProtection="1">
      <alignment horizontal="center" vertical="center"/>
      <protection locked="0"/>
    </xf>
    <xf numFmtId="0" fontId="0" fillId="0" borderId="53" xfId="0" applyBorder="1" applyAlignment="1">
      <alignment horizontal="left" vertical="center" indent="1"/>
    </xf>
    <xf numFmtId="0" fontId="0" fillId="0" borderId="91" xfId="0" applyBorder="1" applyAlignment="1">
      <alignment horizontal="left" vertical="center" indent="1"/>
    </xf>
    <xf numFmtId="0" fontId="18" fillId="0" borderId="67" xfId="53" applyFont="1" applyBorder="1" applyAlignment="1" applyProtection="1">
      <alignment horizontal="center" vertical="center"/>
      <protection locked="0"/>
    </xf>
    <xf numFmtId="0" fontId="18" fillId="0" borderId="75" xfId="53" applyFont="1" applyBorder="1" applyAlignment="1" applyProtection="1">
      <alignment horizontal="center" vertical="center"/>
      <protection locked="0"/>
    </xf>
    <xf numFmtId="0" fontId="18" fillId="0" borderId="92" xfId="53" applyFont="1" applyBorder="1" applyAlignment="1" applyProtection="1">
      <alignment horizontal="left" vertical="center"/>
      <protection locked="0"/>
    </xf>
    <xf numFmtId="0" fontId="18" fillId="0" borderId="68" xfId="53" applyFont="1" applyBorder="1" applyAlignment="1" applyProtection="1">
      <alignment horizontal="center" vertical="center"/>
      <protection locked="0"/>
    </xf>
    <xf numFmtId="0" fontId="36" fillId="0" borderId="31" xfId="53" applyFont="1" applyBorder="1" applyAlignment="1" applyProtection="1">
      <alignment horizontal="left" vertical="center"/>
      <protection/>
    </xf>
    <xf numFmtId="0" fontId="36" fillId="0" borderId="12" xfId="53" applyFont="1" applyBorder="1" applyAlignment="1" applyProtection="1">
      <alignment horizontal="left" vertical="center"/>
      <protection/>
    </xf>
    <xf numFmtId="0" fontId="18" fillId="0" borderId="98" xfId="53" applyFont="1" applyBorder="1" applyAlignment="1" applyProtection="1">
      <alignment horizontal="left" vertical="center"/>
      <protection locked="0"/>
    </xf>
    <xf numFmtId="0" fontId="18" fillId="0" borderId="53" xfId="53" applyFont="1" applyBorder="1" applyAlignment="1" applyProtection="1">
      <alignment horizontal="left" vertical="center"/>
      <protection locked="0"/>
    </xf>
    <xf numFmtId="0" fontId="18" fillId="0" borderId="91" xfId="53" applyFont="1" applyBorder="1" applyAlignment="1" applyProtection="1">
      <alignment horizontal="left" vertical="center"/>
      <protection locked="0"/>
    </xf>
    <xf numFmtId="0" fontId="18" fillId="0" borderId="73" xfId="53" applyFont="1" applyBorder="1" applyAlignment="1" applyProtection="1">
      <alignment horizontal="left" vertical="center"/>
      <protection locked="0"/>
    </xf>
    <xf numFmtId="0" fontId="18" fillId="0" borderId="55" xfId="53" applyFont="1" applyBorder="1" applyAlignment="1" applyProtection="1">
      <alignment horizontal="left" vertical="center"/>
      <protection locked="0"/>
    </xf>
    <xf numFmtId="0" fontId="18" fillId="0" borderId="100" xfId="53" applyFont="1" applyBorder="1" applyAlignment="1" applyProtection="1">
      <alignment horizontal="left" vertical="center"/>
      <protection locked="0"/>
    </xf>
    <xf numFmtId="0" fontId="18" fillId="0" borderId="94" xfId="53" applyFont="1" applyBorder="1" applyAlignment="1" applyProtection="1">
      <alignment horizontal="left" vertical="center" indent="1"/>
      <protection locked="0"/>
    </xf>
    <xf numFmtId="0" fontId="18" fillId="0" borderId="101" xfId="53" applyFont="1" applyBorder="1" applyAlignment="1" applyProtection="1">
      <alignment horizontal="left" vertical="center" indent="1"/>
      <protection locked="0"/>
    </xf>
    <xf numFmtId="0" fontId="7" fillId="0" borderId="26" xfId="53" applyFont="1" applyBorder="1" applyAlignment="1" applyProtection="1">
      <alignment horizontal="left" vertical="center"/>
      <protection/>
    </xf>
    <xf numFmtId="0" fontId="7" fillId="0" borderId="27" xfId="53" applyFont="1" applyBorder="1" applyAlignment="1" applyProtection="1">
      <alignment horizontal="left" vertical="center"/>
      <protection/>
    </xf>
    <xf numFmtId="0" fontId="6" fillId="0" borderId="22" xfId="53" applyBorder="1" applyAlignment="1" applyProtection="1">
      <alignment horizontal="left" vertical="center"/>
      <protection/>
    </xf>
    <xf numFmtId="0" fontId="6" fillId="0" borderId="50" xfId="53" applyBorder="1" applyAlignment="1" applyProtection="1">
      <alignment horizontal="left" vertical="center"/>
      <protection/>
    </xf>
    <xf numFmtId="0" fontId="6" fillId="0" borderId="71" xfId="53" applyBorder="1" applyAlignment="1" applyProtection="1">
      <alignment horizontal="left" vertical="center"/>
      <protection/>
    </xf>
    <xf numFmtId="0" fontId="36" fillId="0" borderId="29" xfId="53" applyFont="1" applyBorder="1" applyAlignment="1" applyProtection="1">
      <alignment horizontal="left" vertical="center"/>
      <protection/>
    </xf>
    <xf numFmtId="0" fontId="6" fillId="0" borderId="29" xfId="53" applyBorder="1" applyAlignment="1" applyProtection="1">
      <alignment horizontal="center" vertical="center"/>
      <protection/>
    </xf>
    <xf numFmtId="0" fontId="6" fillId="0" borderId="12" xfId="53" applyBorder="1" applyAlignment="1" applyProtection="1">
      <alignment horizontal="center" vertical="center"/>
      <protection/>
    </xf>
    <xf numFmtId="0" fontId="6" fillId="0" borderId="32" xfId="53" applyBorder="1" applyAlignment="1" applyProtection="1">
      <alignment horizontal="center" vertical="center"/>
      <protection/>
    </xf>
    <xf numFmtId="0" fontId="18" fillId="0" borderId="73" xfId="53" applyFont="1" applyBorder="1" applyAlignment="1" applyProtection="1">
      <alignment horizontal="left" vertical="center" indent="1"/>
      <protection locked="0"/>
    </xf>
    <xf numFmtId="0" fontId="18" fillId="0" borderId="55" xfId="53" applyFont="1" applyBorder="1" applyAlignment="1" applyProtection="1">
      <alignment horizontal="left" vertical="center" indent="1"/>
      <protection locked="0"/>
    </xf>
    <xf numFmtId="0" fontId="18" fillId="0" borderId="102" xfId="53" applyFont="1" applyBorder="1" applyAlignment="1" applyProtection="1">
      <alignment horizontal="left" vertical="center" indent="1"/>
      <protection locked="0"/>
    </xf>
    <xf numFmtId="0" fontId="18" fillId="0" borderId="33" xfId="53" applyFont="1" applyBorder="1" applyAlignment="1" applyProtection="1">
      <alignment horizontal="left" vertical="center"/>
      <protection/>
    </xf>
    <xf numFmtId="0" fontId="18" fillId="0" borderId="29" xfId="53" applyFont="1" applyBorder="1" applyAlignment="1" applyProtection="1">
      <alignment horizontal="left" vertical="center"/>
      <protection/>
    </xf>
    <xf numFmtId="0" fontId="6" fillId="0" borderId="34" xfId="53" applyFont="1" applyBorder="1" applyAlignment="1">
      <alignment horizontal="left" vertical="top" wrapText="1"/>
      <protection/>
    </xf>
    <xf numFmtId="0" fontId="6" fillId="0" borderId="24" xfId="53" applyBorder="1" applyAlignment="1">
      <alignment horizontal="left" vertical="top" wrapText="1"/>
      <protection/>
    </xf>
    <xf numFmtId="0" fontId="6" fillId="0" borderId="13" xfId="53" applyBorder="1" applyAlignment="1">
      <alignment horizontal="left" vertical="top" wrapText="1"/>
      <protection/>
    </xf>
    <xf numFmtId="0" fontId="6" fillId="0" borderId="15" xfId="53" applyBorder="1" applyAlignment="1">
      <alignment horizontal="left" vertical="top" wrapText="1"/>
      <protection/>
    </xf>
    <xf numFmtId="0" fontId="6" fillId="0" borderId="0" xfId="53" applyBorder="1" applyAlignment="1">
      <alignment horizontal="left" vertical="top" wrapText="1"/>
      <protection/>
    </xf>
    <xf numFmtId="0" fontId="6" fillId="0" borderId="23" xfId="53" applyBorder="1" applyAlignment="1">
      <alignment horizontal="left" vertical="top" wrapText="1"/>
      <protection/>
    </xf>
    <xf numFmtId="0" fontId="6" fillId="0" borderId="26" xfId="53" applyBorder="1" applyAlignment="1">
      <alignment horizontal="left" vertical="top" wrapText="1"/>
      <protection/>
    </xf>
    <xf numFmtId="0" fontId="6" fillId="0" borderId="27" xfId="53" applyBorder="1" applyAlignment="1">
      <alignment horizontal="left" vertical="top" wrapText="1"/>
      <protection/>
    </xf>
    <xf numFmtId="0" fontId="6" fillId="0" borderId="28" xfId="53" applyBorder="1" applyAlignment="1">
      <alignment horizontal="left" vertical="top" wrapText="1"/>
      <protection/>
    </xf>
    <xf numFmtId="0" fontId="1" fillId="0" borderId="30" xfId="53" applyFont="1" applyBorder="1" applyAlignment="1">
      <alignment horizontal="center" vertical="center" wrapText="1"/>
      <protection/>
    </xf>
    <xf numFmtId="0" fontId="1" fillId="0" borderId="7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30" xfId="53" applyFont="1" applyBorder="1" applyAlignment="1">
      <alignment horizontal="left" vertical="center" wrapText="1"/>
      <protection/>
    </xf>
    <xf numFmtId="0" fontId="1" fillId="0" borderId="72" xfId="53" applyFont="1" applyBorder="1" applyAlignment="1">
      <alignment horizontal="left" vertical="center" wrapText="1"/>
      <protection/>
    </xf>
    <xf numFmtId="0" fontId="1" fillId="0" borderId="14" xfId="53" applyFont="1" applyBorder="1" applyAlignment="1">
      <alignment horizontal="left" vertical="center" wrapText="1"/>
      <protection/>
    </xf>
    <xf numFmtId="0" fontId="1" fillId="0" borderId="30" xfId="53" applyFont="1" applyBorder="1" applyAlignment="1">
      <alignment vertical="center" wrapText="1"/>
      <protection/>
    </xf>
    <xf numFmtId="0" fontId="1" fillId="0" borderId="72" xfId="53" applyFont="1" applyBorder="1" applyAlignment="1">
      <alignment vertical="center" wrapText="1"/>
      <protection/>
    </xf>
    <xf numFmtId="0" fontId="1" fillId="0" borderId="14" xfId="53" applyFont="1" applyBorder="1" applyAlignment="1">
      <alignment vertical="center" wrapText="1"/>
      <protection/>
    </xf>
    <xf numFmtId="0" fontId="42" fillId="0" borderId="72" xfId="53" applyFont="1" applyBorder="1" applyAlignment="1" applyProtection="1">
      <alignment horizontal="center" vertical="center" wrapText="1"/>
      <protection/>
    </xf>
    <xf numFmtId="0" fontId="36" fillId="0" borderId="34" xfId="53" applyFont="1" applyBorder="1" applyAlignment="1">
      <alignment horizontal="center" wrapText="1"/>
      <protection/>
    </xf>
    <xf numFmtId="0" fontId="1" fillId="0" borderId="13" xfId="53" applyFont="1" applyBorder="1" applyAlignment="1">
      <alignment horizontal="center" wrapText="1"/>
      <protection/>
    </xf>
    <xf numFmtId="0" fontId="1" fillId="0" borderId="15" xfId="53" applyFont="1" applyBorder="1" applyAlignment="1">
      <alignment horizontal="center" wrapText="1"/>
      <protection/>
    </xf>
    <xf numFmtId="0" fontId="1" fillId="0" borderId="23" xfId="53" applyFont="1" applyBorder="1" applyAlignment="1">
      <alignment horizontal="center" wrapText="1"/>
      <protection/>
    </xf>
    <xf numFmtId="0" fontId="1" fillId="0" borderId="26" xfId="53" applyFont="1" applyBorder="1" applyAlignment="1">
      <alignment horizontal="center" wrapText="1"/>
      <protection/>
    </xf>
    <xf numFmtId="0" fontId="1" fillId="0" borderId="28" xfId="53" applyFont="1" applyBorder="1" applyAlignment="1">
      <alignment horizont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Choltal Baue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28</xdr:row>
      <xdr:rowOff>114300</xdr:rowOff>
    </xdr:from>
    <xdr:to>
      <xdr:col>0</xdr:col>
      <xdr:colOff>723900</xdr:colOff>
      <xdr:row>33</xdr:row>
      <xdr:rowOff>57150</xdr:rowOff>
    </xdr:to>
    <xdr:sp>
      <xdr:nvSpPr>
        <xdr:cNvPr id="1" name="Line 111"/>
        <xdr:cNvSpPr>
          <a:spLocks/>
        </xdr:cNvSpPr>
      </xdr:nvSpPr>
      <xdr:spPr>
        <a:xfrm>
          <a:off x="723900" y="5457825"/>
          <a:ext cx="0" cy="8001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25</xdr:row>
      <xdr:rowOff>38100</xdr:rowOff>
    </xdr:from>
    <xdr:to>
      <xdr:col>22</xdr:col>
      <xdr:colOff>342900</xdr:colOff>
      <xdr:row>33</xdr:row>
      <xdr:rowOff>28575</xdr:rowOff>
    </xdr:to>
    <xdr:sp>
      <xdr:nvSpPr>
        <xdr:cNvPr id="2" name="Line 1"/>
        <xdr:cNvSpPr>
          <a:spLocks/>
        </xdr:cNvSpPr>
      </xdr:nvSpPr>
      <xdr:spPr>
        <a:xfrm>
          <a:off x="6200775" y="4867275"/>
          <a:ext cx="2867025"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24</xdr:row>
      <xdr:rowOff>142875</xdr:rowOff>
    </xdr:from>
    <xdr:to>
      <xdr:col>18</xdr:col>
      <xdr:colOff>66675</xdr:colOff>
      <xdr:row>27</xdr:row>
      <xdr:rowOff>152400</xdr:rowOff>
    </xdr:to>
    <xdr:pic>
      <xdr:nvPicPr>
        <xdr:cNvPr id="3" name="Picture 14"/>
        <xdr:cNvPicPr preferRelativeResize="1">
          <a:picLocks noChangeAspect="1"/>
        </xdr:cNvPicPr>
      </xdr:nvPicPr>
      <xdr:blipFill>
        <a:blip r:embed="rId1"/>
        <a:stretch>
          <a:fillRect/>
        </a:stretch>
      </xdr:blipFill>
      <xdr:spPr>
        <a:xfrm>
          <a:off x="7058025" y="4657725"/>
          <a:ext cx="190500" cy="666750"/>
        </a:xfrm>
        <a:prstGeom prst="rect">
          <a:avLst/>
        </a:prstGeom>
        <a:noFill/>
        <a:ln w="9525" cmpd="sng">
          <a:noFill/>
        </a:ln>
      </xdr:spPr>
    </xdr:pic>
    <xdr:clientData fLocksWithSheet="0"/>
  </xdr:twoCellAnchor>
  <xdr:twoCellAnchor editAs="oneCell">
    <xdr:from>
      <xdr:col>19</xdr:col>
      <xdr:colOff>47625</xdr:colOff>
      <xdr:row>25</xdr:row>
      <xdr:rowOff>19050</xdr:rowOff>
    </xdr:from>
    <xdr:to>
      <xdr:col>19</xdr:col>
      <xdr:colOff>238125</xdr:colOff>
      <xdr:row>29</xdr:row>
      <xdr:rowOff>9525</xdr:rowOff>
    </xdr:to>
    <xdr:pic>
      <xdr:nvPicPr>
        <xdr:cNvPr id="4" name="Picture 15"/>
        <xdr:cNvPicPr preferRelativeResize="1">
          <a:picLocks noChangeAspect="1"/>
        </xdr:cNvPicPr>
      </xdr:nvPicPr>
      <xdr:blipFill>
        <a:blip r:embed="rId1"/>
        <a:stretch>
          <a:fillRect/>
        </a:stretch>
      </xdr:blipFill>
      <xdr:spPr>
        <a:xfrm>
          <a:off x="7400925" y="4848225"/>
          <a:ext cx="190500" cy="676275"/>
        </a:xfrm>
        <a:prstGeom prst="rect">
          <a:avLst/>
        </a:prstGeom>
        <a:noFill/>
        <a:ln w="9525" cmpd="sng">
          <a:noFill/>
        </a:ln>
      </xdr:spPr>
    </xdr:pic>
    <xdr:clientData fLocksWithSheet="0"/>
  </xdr:twoCellAnchor>
  <xdr:twoCellAnchor editAs="oneCell">
    <xdr:from>
      <xdr:col>21</xdr:col>
      <xdr:colOff>361950</xdr:colOff>
      <xdr:row>28</xdr:row>
      <xdr:rowOff>76200</xdr:rowOff>
    </xdr:from>
    <xdr:to>
      <xdr:col>22</xdr:col>
      <xdr:colOff>85725</xdr:colOff>
      <xdr:row>32</xdr:row>
      <xdr:rowOff>66675</xdr:rowOff>
    </xdr:to>
    <xdr:pic>
      <xdr:nvPicPr>
        <xdr:cNvPr id="5" name="Picture 28"/>
        <xdr:cNvPicPr preferRelativeResize="1">
          <a:picLocks noChangeAspect="1"/>
        </xdr:cNvPicPr>
      </xdr:nvPicPr>
      <xdr:blipFill>
        <a:blip r:embed="rId1"/>
        <a:stretch>
          <a:fillRect/>
        </a:stretch>
      </xdr:blipFill>
      <xdr:spPr>
        <a:xfrm>
          <a:off x="8620125" y="5419725"/>
          <a:ext cx="190500" cy="676275"/>
        </a:xfrm>
        <a:prstGeom prst="rect">
          <a:avLst/>
        </a:prstGeom>
        <a:noFill/>
        <a:ln w="9525" cmpd="sng">
          <a:noFill/>
        </a:ln>
      </xdr:spPr>
    </xdr:pic>
    <xdr:clientData fLocksWithSheet="0"/>
  </xdr:twoCellAnchor>
  <xdr:twoCellAnchor editAs="oneCell">
    <xdr:from>
      <xdr:col>18</xdr:col>
      <xdr:colOff>57150</xdr:colOff>
      <xdr:row>24</xdr:row>
      <xdr:rowOff>247650</xdr:rowOff>
    </xdr:from>
    <xdr:to>
      <xdr:col>19</xdr:col>
      <xdr:colOff>76200</xdr:colOff>
      <xdr:row>28</xdr:row>
      <xdr:rowOff>95250</xdr:rowOff>
    </xdr:to>
    <xdr:pic>
      <xdr:nvPicPr>
        <xdr:cNvPr id="6" name="Picture 45"/>
        <xdr:cNvPicPr preferRelativeResize="1">
          <a:picLocks noChangeAspect="1"/>
        </xdr:cNvPicPr>
      </xdr:nvPicPr>
      <xdr:blipFill>
        <a:blip r:embed="rId1"/>
        <a:stretch>
          <a:fillRect/>
        </a:stretch>
      </xdr:blipFill>
      <xdr:spPr>
        <a:xfrm>
          <a:off x="7239000" y="4762500"/>
          <a:ext cx="190500" cy="676275"/>
        </a:xfrm>
        <a:prstGeom prst="rect">
          <a:avLst/>
        </a:prstGeom>
        <a:noFill/>
        <a:ln w="9525" cmpd="sng">
          <a:noFill/>
        </a:ln>
      </xdr:spPr>
    </xdr:pic>
    <xdr:clientData fLocksWithSheet="0"/>
  </xdr:twoCellAnchor>
  <xdr:twoCellAnchor editAs="oneCell">
    <xdr:from>
      <xdr:col>22</xdr:col>
      <xdr:colOff>190500</xdr:colOff>
      <xdr:row>29</xdr:row>
      <xdr:rowOff>47625</xdr:rowOff>
    </xdr:from>
    <xdr:to>
      <xdr:col>22</xdr:col>
      <xdr:colOff>381000</xdr:colOff>
      <xdr:row>33</xdr:row>
      <xdr:rowOff>38100</xdr:rowOff>
    </xdr:to>
    <xdr:pic>
      <xdr:nvPicPr>
        <xdr:cNvPr id="7" name="Picture 46"/>
        <xdr:cNvPicPr preferRelativeResize="1">
          <a:picLocks noChangeAspect="1"/>
        </xdr:cNvPicPr>
      </xdr:nvPicPr>
      <xdr:blipFill>
        <a:blip r:embed="rId1"/>
        <a:stretch>
          <a:fillRect/>
        </a:stretch>
      </xdr:blipFill>
      <xdr:spPr>
        <a:xfrm>
          <a:off x="8915400" y="5562600"/>
          <a:ext cx="190500" cy="676275"/>
        </a:xfrm>
        <a:prstGeom prst="rect">
          <a:avLst/>
        </a:prstGeom>
        <a:noFill/>
        <a:ln w="9525" cmpd="sng">
          <a:noFill/>
        </a:ln>
      </xdr:spPr>
    </xdr:pic>
    <xdr:clientData fLocksWithSheet="0"/>
  </xdr:twoCellAnchor>
  <xdr:twoCellAnchor editAs="oneCell">
    <xdr:from>
      <xdr:col>19</xdr:col>
      <xdr:colOff>228600</xdr:colOff>
      <xdr:row>25</xdr:row>
      <xdr:rowOff>95250</xdr:rowOff>
    </xdr:from>
    <xdr:to>
      <xdr:col>20</xdr:col>
      <xdr:colOff>123825</xdr:colOff>
      <xdr:row>29</xdr:row>
      <xdr:rowOff>85725</xdr:rowOff>
    </xdr:to>
    <xdr:pic>
      <xdr:nvPicPr>
        <xdr:cNvPr id="8" name="Picture 47"/>
        <xdr:cNvPicPr preferRelativeResize="1">
          <a:picLocks noChangeAspect="1"/>
        </xdr:cNvPicPr>
      </xdr:nvPicPr>
      <xdr:blipFill>
        <a:blip r:embed="rId1"/>
        <a:stretch>
          <a:fillRect/>
        </a:stretch>
      </xdr:blipFill>
      <xdr:spPr>
        <a:xfrm>
          <a:off x="7581900" y="4924425"/>
          <a:ext cx="190500" cy="676275"/>
        </a:xfrm>
        <a:prstGeom prst="rect">
          <a:avLst/>
        </a:prstGeom>
        <a:noFill/>
        <a:ln w="9525" cmpd="sng">
          <a:noFill/>
        </a:ln>
      </xdr:spPr>
    </xdr:pic>
    <xdr:clientData fLocksWithSheet="0"/>
  </xdr:twoCellAnchor>
  <xdr:twoCellAnchor editAs="oneCell">
    <xdr:from>
      <xdr:col>20</xdr:col>
      <xdr:colOff>114300</xdr:colOff>
      <xdr:row>26</xdr:row>
      <xdr:rowOff>19050</xdr:rowOff>
    </xdr:from>
    <xdr:to>
      <xdr:col>20</xdr:col>
      <xdr:colOff>304800</xdr:colOff>
      <xdr:row>30</xdr:row>
      <xdr:rowOff>9525</xdr:rowOff>
    </xdr:to>
    <xdr:pic>
      <xdr:nvPicPr>
        <xdr:cNvPr id="9" name="Picture 48"/>
        <xdr:cNvPicPr preferRelativeResize="1">
          <a:picLocks noChangeAspect="1"/>
        </xdr:cNvPicPr>
      </xdr:nvPicPr>
      <xdr:blipFill>
        <a:blip r:embed="rId1"/>
        <a:stretch>
          <a:fillRect/>
        </a:stretch>
      </xdr:blipFill>
      <xdr:spPr>
        <a:xfrm>
          <a:off x="7762875" y="5019675"/>
          <a:ext cx="190500" cy="676275"/>
        </a:xfrm>
        <a:prstGeom prst="rect">
          <a:avLst/>
        </a:prstGeom>
        <a:noFill/>
        <a:ln w="9525" cmpd="sng">
          <a:noFill/>
        </a:ln>
      </xdr:spPr>
    </xdr:pic>
    <xdr:clientData fLocksWithSheet="0"/>
  </xdr:twoCellAnchor>
  <xdr:twoCellAnchor editAs="oneCell">
    <xdr:from>
      <xdr:col>20</xdr:col>
      <xdr:colOff>295275</xdr:colOff>
      <xdr:row>26</xdr:row>
      <xdr:rowOff>104775</xdr:rowOff>
    </xdr:from>
    <xdr:to>
      <xdr:col>20</xdr:col>
      <xdr:colOff>485775</xdr:colOff>
      <xdr:row>30</xdr:row>
      <xdr:rowOff>95250</xdr:rowOff>
    </xdr:to>
    <xdr:pic>
      <xdr:nvPicPr>
        <xdr:cNvPr id="10" name="Picture 49"/>
        <xdr:cNvPicPr preferRelativeResize="1">
          <a:picLocks noChangeAspect="1"/>
        </xdr:cNvPicPr>
      </xdr:nvPicPr>
      <xdr:blipFill>
        <a:blip r:embed="rId1"/>
        <a:stretch>
          <a:fillRect/>
        </a:stretch>
      </xdr:blipFill>
      <xdr:spPr>
        <a:xfrm>
          <a:off x="7943850" y="5105400"/>
          <a:ext cx="190500" cy="676275"/>
        </a:xfrm>
        <a:prstGeom prst="rect">
          <a:avLst/>
        </a:prstGeom>
        <a:noFill/>
        <a:ln w="9525" cmpd="sng">
          <a:noFill/>
        </a:ln>
      </xdr:spPr>
    </xdr:pic>
    <xdr:clientData fLocksWithSheet="0"/>
  </xdr:twoCellAnchor>
  <xdr:twoCellAnchor editAs="oneCell">
    <xdr:from>
      <xdr:col>20</xdr:col>
      <xdr:colOff>457200</xdr:colOff>
      <xdr:row>27</xdr:row>
      <xdr:rowOff>9525</xdr:rowOff>
    </xdr:from>
    <xdr:to>
      <xdr:col>21</xdr:col>
      <xdr:colOff>38100</xdr:colOff>
      <xdr:row>31</xdr:row>
      <xdr:rowOff>0</xdr:rowOff>
    </xdr:to>
    <xdr:pic>
      <xdr:nvPicPr>
        <xdr:cNvPr id="11" name="Picture 50"/>
        <xdr:cNvPicPr preferRelativeResize="1">
          <a:picLocks noChangeAspect="1"/>
        </xdr:cNvPicPr>
      </xdr:nvPicPr>
      <xdr:blipFill>
        <a:blip r:embed="rId1"/>
        <a:stretch>
          <a:fillRect/>
        </a:stretch>
      </xdr:blipFill>
      <xdr:spPr>
        <a:xfrm>
          <a:off x="8105775" y="5181600"/>
          <a:ext cx="190500" cy="676275"/>
        </a:xfrm>
        <a:prstGeom prst="rect">
          <a:avLst/>
        </a:prstGeom>
        <a:noFill/>
        <a:ln w="9525" cmpd="sng">
          <a:noFill/>
        </a:ln>
      </xdr:spPr>
    </xdr:pic>
    <xdr:clientData fLocksWithSheet="0"/>
  </xdr:twoCellAnchor>
  <xdr:twoCellAnchor editAs="oneCell">
    <xdr:from>
      <xdr:col>21</xdr:col>
      <xdr:colOff>28575</xdr:colOff>
      <xdr:row>27</xdr:row>
      <xdr:rowOff>76200</xdr:rowOff>
    </xdr:from>
    <xdr:to>
      <xdr:col>21</xdr:col>
      <xdr:colOff>219075</xdr:colOff>
      <xdr:row>31</xdr:row>
      <xdr:rowOff>66675</xdr:rowOff>
    </xdr:to>
    <xdr:pic>
      <xdr:nvPicPr>
        <xdr:cNvPr id="12" name="Picture 51"/>
        <xdr:cNvPicPr preferRelativeResize="1">
          <a:picLocks noChangeAspect="1"/>
        </xdr:cNvPicPr>
      </xdr:nvPicPr>
      <xdr:blipFill>
        <a:blip r:embed="rId1"/>
        <a:stretch>
          <a:fillRect/>
        </a:stretch>
      </xdr:blipFill>
      <xdr:spPr>
        <a:xfrm>
          <a:off x="8286750" y="5248275"/>
          <a:ext cx="190500" cy="676275"/>
        </a:xfrm>
        <a:prstGeom prst="rect">
          <a:avLst/>
        </a:prstGeom>
        <a:noFill/>
        <a:ln w="9525" cmpd="sng">
          <a:noFill/>
        </a:ln>
      </xdr:spPr>
    </xdr:pic>
    <xdr:clientData fLocksWithSheet="0"/>
  </xdr:twoCellAnchor>
  <xdr:twoCellAnchor editAs="oneCell">
    <xdr:from>
      <xdr:col>21</xdr:col>
      <xdr:colOff>190500</xdr:colOff>
      <xdr:row>27</xdr:row>
      <xdr:rowOff>142875</xdr:rowOff>
    </xdr:from>
    <xdr:to>
      <xdr:col>21</xdr:col>
      <xdr:colOff>381000</xdr:colOff>
      <xdr:row>31</xdr:row>
      <xdr:rowOff>133350</xdr:rowOff>
    </xdr:to>
    <xdr:pic>
      <xdr:nvPicPr>
        <xdr:cNvPr id="13" name="Picture 52"/>
        <xdr:cNvPicPr preferRelativeResize="1">
          <a:picLocks noChangeAspect="1"/>
        </xdr:cNvPicPr>
      </xdr:nvPicPr>
      <xdr:blipFill>
        <a:blip r:embed="rId1"/>
        <a:stretch>
          <a:fillRect/>
        </a:stretch>
      </xdr:blipFill>
      <xdr:spPr>
        <a:xfrm>
          <a:off x="8448675" y="5314950"/>
          <a:ext cx="190500" cy="676275"/>
        </a:xfrm>
        <a:prstGeom prst="rect">
          <a:avLst/>
        </a:prstGeom>
        <a:noFill/>
        <a:ln w="9525" cmpd="sng">
          <a:noFill/>
        </a:ln>
      </xdr:spPr>
    </xdr:pic>
    <xdr:clientData fLocksWithSheet="0"/>
  </xdr:twoCellAnchor>
  <xdr:twoCellAnchor editAs="oneCell">
    <xdr:from>
      <xdr:col>22</xdr:col>
      <xdr:colOff>47625</xdr:colOff>
      <xdr:row>28</xdr:row>
      <xdr:rowOff>152400</xdr:rowOff>
    </xdr:from>
    <xdr:to>
      <xdr:col>22</xdr:col>
      <xdr:colOff>238125</xdr:colOff>
      <xdr:row>32</xdr:row>
      <xdr:rowOff>142875</xdr:rowOff>
    </xdr:to>
    <xdr:pic>
      <xdr:nvPicPr>
        <xdr:cNvPr id="14" name="Picture 53"/>
        <xdr:cNvPicPr preferRelativeResize="1">
          <a:picLocks noChangeAspect="1"/>
        </xdr:cNvPicPr>
      </xdr:nvPicPr>
      <xdr:blipFill>
        <a:blip r:embed="rId1"/>
        <a:stretch>
          <a:fillRect/>
        </a:stretch>
      </xdr:blipFill>
      <xdr:spPr>
        <a:xfrm>
          <a:off x="8772525" y="5495925"/>
          <a:ext cx="190500" cy="676275"/>
        </a:xfrm>
        <a:prstGeom prst="rect">
          <a:avLst/>
        </a:prstGeom>
        <a:noFill/>
        <a:ln w="9525" cmpd="sng">
          <a:noFill/>
        </a:ln>
      </xdr:spPr>
    </xdr:pic>
    <xdr:clientData fLocksWithSheet="0"/>
  </xdr:twoCellAnchor>
  <xdr:twoCellAnchor>
    <xdr:from>
      <xdr:col>0</xdr:col>
      <xdr:colOff>752475</xdr:colOff>
      <xdr:row>11</xdr:row>
      <xdr:rowOff>123825</xdr:rowOff>
    </xdr:from>
    <xdr:to>
      <xdr:col>10</xdr:col>
      <xdr:colOff>409575</xdr:colOff>
      <xdr:row>27</xdr:row>
      <xdr:rowOff>152400</xdr:rowOff>
    </xdr:to>
    <xdr:sp>
      <xdr:nvSpPr>
        <xdr:cNvPr id="15" name="Freeform 60"/>
        <xdr:cNvSpPr>
          <a:spLocks/>
        </xdr:cNvSpPr>
      </xdr:nvSpPr>
      <xdr:spPr>
        <a:xfrm>
          <a:off x="752475" y="2286000"/>
          <a:ext cx="4429125" cy="3038475"/>
        </a:xfrm>
        <a:custGeom>
          <a:pathLst>
            <a:path h="319" w="465">
              <a:moveTo>
                <a:pt x="0" y="319"/>
              </a:moveTo>
              <a:lnTo>
                <a:pt x="0" y="18"/>
              </a:lnTo>
              <a:lnTo>
                <a:pt x="233" y="0"/>
              </a:lnTo>
              <a:lnTo>
                <a:pt x="465" y="9"/>
              </a:lnTo>
              <a:lnTo>
                <a:pt x="369" y="295"/>
              </a:lnTo>
              <a:lnTo>
                <a:pt x="201" y="318"/>
              </a:lnTo>
              <a:lnTo>
                <a:pt x="0" y="31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12</xdr:row>
      <xdr:rowOff>114300</xdr:rowOff>
    </xdr:from>
    <xdr:to>
      <xdr:col>0</xdr:col>
      <xdr:colOff>800100</xdr:colOff>
      <xdr:row>13</xdr:row>
      <xdr:rowOff>19050</xdr:rowOff>
    </xdr:to>
    <xdr:sp>
      <xdr:nvSpPr>
        <xdr:cNvPr id="16" name="Oval 61"/>
        <xdr:cNvSpPr>
          <a:spLocks/>
        </xdr:cNvSpPr>
      </xdr:nvSpPr>
      <xdr:spPr>
        <a:xfrm>
          <a:off x="723900" y="244792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11</xdr:row>
      <xdr:rowOff>114300</xdr:rowOff>
    </xdr:from>
    <xdr:to>
      <xdr:col>5</xdr:col>
      <xdr:colOff>152400</xdr:colOff>
      <xdr:row>12</xdr:row>
      <xdr:rowOff>19050</xdr:rowOff>
    </xdr:to>
    <xdr:sp>
      <xdr:nvSpPr>
        <xdr:cNvPr id="17" name="Oval 62"/>
        <xdr:cNvSpPr>
          <a:spLocks/>
        </xdr:cNvSpPr>
      </xdr:nvSpPr>
      <xdr:spPr>
        <a:xfrm>
          <a:off x="2905125" y="227647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361950</xdr:colOff>
      <xdr:row>12</xdr:row>
      <xdr:rowOff>19050</xdr:rowOff>
    </xdr:from>
    <xdr:to>
      <xdr:col>10</xdr:col>
      <xdr:colOff>438150</xdr:colOff>
      <xdr:row>12</xdr:row>
      <xdr:rowOff>95250</xdr:rowOff>
    </xdr:to>
    <xdr:sp>
      <xdr:nvSpPr>
        <xdr:cNvPr id="18" name="Oval 63"/>
        <xdr:cNvSpPr>
          <a:spLocks/>
        </xdr:cNvSpPr>
      </xdr:nvSpPr>
      <xdr:spPr>
        <a:xfrm>
          <a:off x="5133975" y="235267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26</xdr:row>
      <xdr:rowOff>76200</xdr:rowOff>
    </xdr:from>
    <xdr:to>
      <xdr:col>8</xdr:col>
      <xdr:colOff>57150</xdr:colOff>
      <xdr:row>26</xdr:row>
      <xdr:rowOff>142875</xdr:rowOff>
    </xdr:to>
    <xdr:sp>
      <xdr:nvSpPr>
        <xdr:cNvPr id="19" name="Oval 64"/>
        <xdr:cNvSpPr>
          <a:spLocks/>
        </xdr:cNvSpPr>
      </xdr:nvSpPr>
      <xdr:spPr>
        <a:xfrm>
          <a:off x="4219575" y="507682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27</xdr:row>
      <xdr:rowOff>114300</xdr:rowOff>
    </xdr:from>
    <xdr:to>
      <xdr:col>4</xdr:col>
      <xdr:colOff>180975</xdr:colOff>
      <xdr:row>28</xdr:row>
      <xdr:rowOff>28575</xdr:rowOff>
    </xdr:to>
    <xdr:sp>
      <xdr:nvSpPr>
        <xdr:cNvPr id="20" name="Oval 65"/>
        <xdr:cNvSpPr>
          <a:spLocks/>
        </xdr:cNvSpPr>
      </xdr:nvSpPr>
      <xdr:spPr>
        <a:xfrm>
          <a:off x="2638425" y="5286375"/>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27</xdr:row>
      <xdr:rowOff>114300</xdr:rowOff>
    </xdr:from>
    <xdr:to>
      <xdr:col>0</xdr:col>
      <xdr:colOff>790575</xdr:colOff>
      <xdr:row>28</xdr:row>
      <xdr:rowOff>28575</xdr:rowOff>
    </xdr:to>
    <xdr:sp>
      <xdr:nvSpPr>
        <xdr:cNvPr id="21" name="Oval 66"/>
        <xdr:cNvSpPr>
          <a:spLocks/>
        </xdr:cNvSpPr>
      </xdr:nvSpPr>
      <xdr:spPr>
        <a:xfrm>
          <a:off x="714375" y="5286375"/>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11</xdr:row>
      <xdr:rowOff>47625</xdr:rowOff>
    </xdr:from>
    <xdr:to>
      <xdr:col>5</xdr:col>
      <xdr:colOff>104775</xdr:colOff>
      <xdr:row>12</xdr:row>
      <xdr:rowOff>47625</xdr:rowOff>
    </xdr:to>
    <xdr:sp>
      <xdr:nvSpPr>
        <xdr:cNvPr id="22" name="Line 67"/>
        <xdr:cNvSpPr>
          <a:spLocks/>
        </xdr:cNvSpPr>
      </xdr:nvSpPr>
      <xdr:spPr>
        <a:xfrm flipV="1">
          <a:off x="752475" y="2209800"/>
          <a:ext cx="2181225" cy="171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11</xdr:row>
      <xdr:rowOff>47625</xdr:rowOff>
    </xdr:from>
    <xdr:to>
      <xdr:col>10</xdr:col>
      <xdr:colOff>419100</xdr:colOff>
      <xdr:row>11</xdr:row>
      <xdr:rowOff>123825</xdr:rowOff>
    </xdr:to>
    <xdr:sp>
      <xdr:nvSpPr>
        <xdr:cNvPr id="23" name="Line 68"/>
        <xdr:cNvSpPr>
          <a:spLocks/>
        </xdr:cNvSpPr>
      </xdr:nvSpPr>
      <xdr:spPr>
        <a:xfrm>
          <a:off x="2943225" y="2209800"/>
          <a:ext cx="2247900" cy="857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27</xdr:row>
      <xdr:rowOff>28575</xdr:rowOff>
    </xdr:from>
    <xdr:to>
      <xdr:col>8</xdr:col>
      <xdr:colOff>38100</xdr:colOff>
      <xdr:row>28</xdr:row>
      <xdr:rowOff>76200</xdr:rowOff>
    </xdr:to>
    <xdr:sp>
      <xdr:nvSpPr>
        <xdr:cNvPr id="24" name="Line 72"/>
        <xdr:cNvSpPr>
          <a:spLocks/>
        </xdr:cNvSpPr>
      </xdr:nvSpPr>
      <xdr:spPr>
        <a:xfrm flipV="1">
          <a:off x="2695575" y="5200650"/>
          <a:ext cx="1581150" cy="2190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12</xdr:row>
      <xdr:rowOff>142875</xdr:rowOff>
    </xdr:from>
    <xdr:to>
      <xdr:col>0</xdr:col>
      <xdr:colOff>676275</xdr:colOff>
      <xdr:row>27</xdr:row>
      <xdr:rowOff>152400</xdr:rowOff>
    </xdr:to>
    <xdr:sp>
      <xdr:nvSpPr>
        <xdr:cNvPr id="25" name="Line 73"/>
        <xdr:cNvSpPr>
          <a:spLocks/>
        </xdr:cNvSpPr>
      </xdr:nvSpPr>
      <xdr:spPr>
        <a:xfrm flipV="1">
          <a:off x="676275" y="2476500"/>
          <a:ext cx="0" cy="2847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12</xdr:row>
      <xdr:rowOff>38100</xdr:rowOff>
    </xdr:from>
    <xdr:to>
      <xdr:col>10</xdr:col>
      <xdr:colOff>504825</xdr:colOff>
      <xdr:row>26</xdr:row>
      <xdr:rowOff>114300</xdr:rowOff>
    </xdr:to>
    <xdr:sp>
      <xdr:nvSpPr>
        <xdr:cNvPr id="26" name="Line 75"/>
        <xdr:cNvSpPr>
          <a:spLocks/>
        </xdr:cNvSpPr>
      </xdr:nvSpPr>
      <xdr:spPr>
        <a:xfrm flipV="1">
          <a:off x="4343400" y="2371725"/>
          <a:ext cx="933450" cy="27432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12</xdr:row>
      <xdr:rowOff>161925</xdr:rowOff>
    </xdr:from>
    <xdr:to>
      <xdr:col>2</xdr:col>
      <xdr:colOff>438150</xdr:colOff>
      <xdr:row>13</xdr:row>
      <xdr:rowOff>152400</xdr:rowOff>
    </xdr:to>
    <xdr:sp>
      <xdr:nvSpPr>
        <xdr:cNvPr id="27" name="Text Box 61"/>
        <xdr:cNvSpPr txBox="1">
          <a:spLocks noChangeArrowheads="1"/>
        </xdr:cNvSpPr>
      </xdr:nvSpPr>
      <xdr:spPr>
        <a:xfrm>
          <a:off x="819150" y="2495550"/>
          <a:ext cx="9239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Fi (2 rote Ringe)</a:t>
          </a:r>
        </a:p>
      </xdr:txBody>
    </xdr:sp>
    <xdr:clientData/>
  </xdr:twoCellAnchor>
  <xdr:twoCellAnchor>
    <xdr:from>
      <xdr:col>0</xdr:col>
      <xdr:colOff>619125</xdr:colOff>
      <xdr:row>28</xdr:row>
      <xdr:rowOff>47625</xdr:rowOff>
    </xdr:from>
    <xdr:to>
      <xdr:col>2</xdr:col>
      <xdr:colOff>161925</xdr:colOff>
      <xdr:row>30</xdr:row>
      <xdr:rowOff>19050</xdr:rowOff>
    </xdr:to>
    <xdr:sp>
      <xdr:nvSpPr>
        <xdr:cNvPr id="28" name="Text Box 61"/>
        <xdr:cNvSpPr txBox="1">
          <a:spLocks noChangeArrowheads="1"/>
        </xdr:cNvSpPr>
      </xdr:nvSpPr>
      <xdr:spPr>
        <a:xfrm>
          <a:off x="619125" y="5391150"/>
          <a:ext cx="847725" cy="314325"/>
        </a:xfrm>
        <a:prstGeom prst="rect">
          <a:avLst/>
        </a:prstGeom>
        <a:solidFill>
          <a:srgbClr val="FFFFFF"/>
        </a:solid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Fi 
</a:t>
          </a:r>
          <a:r>
            <a:rPr lang="en-US" cap="none" sz="800" b="0" i="0" u="none" baseline="0">
              <a:solidFill>
                <a:srgbClr val="000000"/>
              </a:solidFill>
              <a:latin typeface="Arial"/>
              <a:ea typeface="Arial"/>
              <a:cs typeface="Arial"/>
            </a:rPr>
            <a:t>(2 rote Ringe)</a:t>
          </a:r>
        </a:p>
      </xdr:txBody>
    </xdr:sp>
    <xdr:clientData/>
  </xdr:twoCellAnchor>
  <xdr:twoCellAnchor>
    <xdr:from>
      <xdr:col>8</xdr:col>
      <xdr:colOff>76200</xdr:colOff>
      <xdr:row>26</xdr:row>
      <xdr:rowOff>123825</xdr:rowOff>
    </xdr:from>
    <xdr:to>
      <xdr:col>11</xdr:col>
      <xdr:colOff>0</xdr:colOff>
      <xdr:row>27</xdr:row>
      <xdr:rowOff>114300</xdr:rowOff>
    </xdr:to>
    <xdr:sp>
      <xdr:nvSpPr>
        <xdr:cNvPr id="29" name="Text Box 61"/>
        <xdr:cNvSpPr txBox="1">
          <a:spLocks noChangeArrowheads="1"/>
        </xdr:cNvSpPr>
      </xdr:nvSpPr>
      <xdr:spPr>
        <a:xfrm>
          <a:off x="4314825" y="5124450"/>
          <a:ext cx="97155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Ta (2 rote Ringe)</a:t>
          </a:r>
        </a:p>
      </xdr:txBody>
    </xdr:sp>
    <xdr:clientData/>
  </xdr:twoCellAnchor>
  <xdr:twoCellAnchor>
    <xdr:from>
      <xdr:col>7</xdr:col>
      <xdr:colOff>133350</xdr:colOff>
      <xdr:row>12</xdr:row>
      <xdr:rowOff>123825</xdr:rowOff>
    </xdr:from>
    <xdr:to>
      <xdr:col>10</xdr:col>
      <xdr:colOff>295275</xdr:colOff>
      <xdr:row>13</xdr:row>
      <xdr:rowOff>114300</xdr:rowOff>
    </xdr:to>
    <xdr:sp>
      <xdr:nvSpPr>
        <xdr:cNvPr id="30" name="Text Box 61"/>
        <xdr:cNvSpPr txBox="1">
          <a:spLocks noChangeArrowheads="1"/>
        </xdr:cNvSpPr>
      </xdr:nvSpPr>
      <xdr:spPr>
        <a:xfrm>
          <a:off x="4143375" y="2457450"/>
          <a:ext cx="923925" cy="161925"/>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Stein am Wegrand</a:t>
          </a:r>
        </a:p>
      </xdr:txBody>
    </xdr:sp>
    <xdr:clientData/>
  </xdr:twoCellAnchor>
  <xdr:twoCellAnchor>
    <xdr:from>
      <xdr:col>2</xdr:col>
      <xdr:colOff>333375</xdr:colOff>
      <xdr:row>10</xdr:row>
      <xdr:rowOff>142875</xdr:rowOff>
    </xdr:from>
    <xdr:to>
      <xdr:col>3</xdr:col>
      <xdr:colOff>66675</xdr:colOff>
      <xdr:row>11</xdr:row>
      <xdr:rowOff>133350</xdr:rowOff>
    </xdr:to>
    <xdr:sp>
      <xdr:nvSpPr>
        <xdr:cNvPr id="31" name="Text Box 61"/>
        <xdr:cNvSpPr txBox="1">
          <a:spLocks noChangeArrowheads="1"/>
        </xdr:cNvSpPr>
      </xdr:nvSpPr>
      <xdr:spPr>
        <a:xfrm>
          <a:off x="1638300" y="2133600"/>
          <a:ext cx="38100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68 m</a:t>
          </a:r>
        </a:p>
      </xdr:txBody>
    </xdr:sp>
    <xdr:clientData/>
  </xdr:twoCellAnchor>
  <xdr:twoCellAnchor>
    <xdr:from>
      <xdr:col>10</xdr:col>
      <xdr:colOff>76200</xdr:colOff>
      <xdr:row>20</xdr:row>
      <xdr:rowOff>95250</xdr:rowOff>
    </xdr:from>
    <xdr:to>
      <xdr:col>10</xdr:col>
      <xdr:colOff>457200</xdr:colOff>
      <xdr:row>21</xdr:row>
      <xdr:rowOff>85725</xdr:rowOff>
    </xdr:to>
    <xdr:sp>
      <xdr:nvSpPr>
        <xdr:cNvPr id="32" name="Text Box 61"/>
        <xdr:cNvSpPr txBox="1">
          <a:spLocks noChangeArrowheads="1"/>
        </xdr:cNvSpPr>
      </xdr:nvSpPr>
      <xdr:spPr>
        <a:xfrm>
          <a:off x="4848225" y="3800475"/>
          <a:ext cx="38100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76 m</a:t>
          </a:r>
        </a:p>
      </xdr:txBody>
    </xdr:sp>
    <xdr:clientData/>
  </xdr:twoCellAnchor>
  <xdr:twoCellAnchor>
    <xdr:from>
      <xdr:col>5</xdr:col>
      <xdr:colOff>638175</xdr:colOff>
      <xdr:row>28</xdr:row>
      <xdr:rowOff>9525</xdr:rowOff>
    </xdr:from>
    <xdr:to>
      <xdr:col>6</xdr:col>
      <xdr:colOff>371475</xdr:colOff>
      <xdr:row>29</xdr:row>
      <xdr:rowOff>0</xdr:rowOff>
    </xdr:to>
    <xdr:sp>
      <xdr:nvSpPr>
        <xdr:cNvPr id="33" name="Text Box 61"/>
        <xdr:cNvSpPr txBox="1">
          <a:spLocks noChangeArrowheads="1"/>
        </xdr:cNvSpPr>
      </xdr:nvSpPr>
      <xdr:spPr>
        <a:xfrm>
          <a:off x="3467100" y="5353050"/>
          <a:ext cx="38100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42 m</a:t>
          </a:r>
        </a:p>
      </xdr:txBody>
    </xdr:sp>
    <xdr:clientData/>
  </xdr:twoCellAnchor>
  <xdr:twoCellAnchor>
    <xdr:from>
      <xdr:col>2</xdr:col>
      <xdr:colOff>285750</xdr:colOff>
      <xdr:row>28</xdr:row>
      <xdr:rowOff>114300</xdr:rowOff>
    </xdr:from>
    <xdr:to>
      <xdr:col>3</xdr:col>
      <xdr:colOff>19050</xdr:colOff>
      <xdr:row>29</xdr:row>
      <xdr:rowOff>104775</xdr:rowOff>
    </xdr:to>
    <xdr:sp>
      <xdr:nvSpPr>
        <xdr:cNvPr id="34" name="Text Box 61"/>
        <xdr:cNvSpPr txBox="1">
          <a:spLocks noChangeArrowheads="1"/>
        </xdr:cNvSpPr>
      </xdr:nvSpPr>
      <xdr:spPr>
        <a:xfrm>
          <a:off x="1590675" y="5457825"/>
          <a:ext cx="38100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51 m</a:t>
          </a:r>
        </a:p>
      </xdr:txBody>
    </xdr:sp>
    <xdr:clientData/>
  </xdr:twoCellAnchor>
  <xdr:twoCellAnchor>
    <xdr:from>
      <xdr:col>0</xdr:col>
      <xdr:colOff>400050</xdr:colOff>
      <xdr:row>20</xdr:row>
      <xdr:rowOff>38100</xdr:rowOff>
    </xdr:from>
    <xdr:to>
      <xdr:col>0</xdr:col>
      <xdr:colOff>781050</xdr:colOff>
      <xdr:row>21</xdr:row>
      <xdr:rowOff>28575</xdr:rowOff>
    </xdr:to>
    <xdr:sp>
      <xdr:nvSpPr>
        <xdr:cNvPr id="35" name="Text Box 61"/>
        <xdr:cNvSpPr txBox="1">
          <a:spLocks noChangeArrowheads="1"/>
        </xdr:cNvSpPr>
      </xdr:nvSpPr>
      <xdr:spPr>
        <a:xfrm>
          <a:off x="400050" y="3743325"/>
          <a:ext cx="381000"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71 m</a:t>
          </a:r>
        </a:p>
      </xdr:txBody>
    </xdr:sp>
    <xdr:clientData/>
  </xdr:twoCellAnchor>
  <xdr:twoCellAnchor>
    <xdr:from>
      <xdr:col>0</xdr:col>
      <xdr:colOff>219075</xdr:colOff>
      <xdr:row>19</xdr:row>
      <xdr:rowOff>85725</xdr:rowOff>
    </xdr:from>
    <xdr:to>
      <xdr:col>13</xdr:col>
      <xdr:colOff>85725</xdr:colOff>
      <xdr:row>34</xdr:row>
      <xdr:rowOff>104775</xdr:rowOff>
    </xdr:to>
    <xdr:sp>
      <xdr:nvSpPr>
        <xdr:cNvPr id="36" name="Freeform 86"/>
        <xdr:cNvSpPr>
          <a:spLocks/>
        </xdr:cNvSpPr>
      </xdr:nvSpPr>
      <xdr:spPr>
        <a:xfrm>
          <a:off x="219075" y="3619500"/>
          <a:ext cx="5524500" cy="2857500"/>
        </a:xfrm>
        <a:custGeom>
          <a:pathLst>
            <a:path h="300" w="580">
              <a:moveTo>
                <a:pt x="0" y="296"/>
              </a:moveTo>
              <a:cubicBezTo>
                <a:pt x="6" y="298"/>
                <a:pt x="12" y="300"/>
                <a:pt x="56" y="282"/>
              </a:cubicBezTo>
              <a:cubicBezTo>
                <a:pt x="100" y="264"/>
                <a:pt x="217" y="211"/>
                <a:pt x="266" y="185"/>
              </a:cubicBezTo>
              <a:cubicBezTo>
                <a:pt x="315" y="159"/>
                <a:pt x="300" y="159"/>
                <a:pt x="352" y="128"/>
              </a:cubicBezTo>
              <a:cubicBezTo>
                <a:pt x="404" y="97"/>
                <a:pt x="492" y="48"/>
                <a:pt x="580" y="0"/>
              </a:cubicBezTo>
            </a:path>
          </a:pathLst>
        </a:custGeom>
        <a:no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16</xdr:col>
      <xdr:colOff>85725</xdr:colOff>
      <xdr:row>23</xdr:row>
      <xdr:rowOff>0</xdr:rowOff>
    </xdr:from>
    <xdr:to>
      <xdr:col>16</xdr:col>
      <xdr:colOff>276225</xdr:colOff>
      <xdr:row>26</xdr:row>
      <xdr:rowOff>19050</xdr:rowOff>
    </xdr:to>
    <xdr:pic>
      <xdr:nvPicPr>
        <xdr:cNvPr id="37" name="Picture 87"/>
        <xdr:cNvPicPr preferRelativeResize="1">
          <a:picLocks noChangeAspect="1"/>
        </xdr:cNvPicPr>
      </xdr:nvPicPr>
      <xdr:blipFill>
        <a:blip r:embed="rId1"/>
        <a:stretch>
          <a:fillRect/>
        </a:stretch>
      </xdr:blipFill>
      <xdr:spPr>
        <a:xfrm>
          <a:off x="6372225" y="4343400"/>
          <a:ext cx="190500" cy="676275"/>
        </a:xfrm>
        <a:prstGeom prst="rect">
          <a:avLst/>
        </a:prstGeom>
        <a:noFill/>
        <a:ln w="9525" cmpd="sng">
          <a:noFill/>
        </a:ln>
      </xdr:spPr>
    </xdr:pic>
    <xdr:clientData fLocksWithSheet="0"/>
  </xdr:twoCellAnchor>
  <xdr:twoCellAnchor editAs="oneCell">
    <xdr:from>
      <xdr:col>16</xdr:col>
      <xdr:colOff>419100</xdr:colOff>
      <xdr:row>23</xdr:row>
      <xdr:rowOff>142875</xdr:rowOff>
    </xdr:from>
    <xdr:to>
      <xdr:col>16</xdr:col>
      <xdr:colOff>609600</xdr:colOff>
      <xdr:row>27</xdr:row>
      <xdr:rowOff>0</xdr:rowOff>
    </xdr:to>
    <xdr:pic>
      <xdr:nvPicPr>
        <xdr:cNvPr id="38" name="Picture 88"/>
        <xdr:cNvPicPr preferRelativeResize="1">
          <a:picLocks noChangeAspect="1"/>
        </xdr:cNvPicPr>
      </xdr:nvPicPr>
      <xdr:blipFill>
        <a:blip r:embed="rId1"/>
        <a:stretch>
          <a:fillRect/>
        </a:stretch>
      </xdr:blipFill>
      <xdr:spPr>
        <a:xfrm>
          <a:off x="6705600" y="4486275"/>
          <a:ext cx="190500" cy="685800"/>
        </a:xfrm>
        <a:prstGeom prst="rect">
          <a:avLst/>
        </a:prstGeom>
        <a:noFill/>
        <a:ln w="9525" cmpd="sng">
          <a:noFill/>
        </a:ln>
      </xdr:spPr>
    </xdr:pic>
    <xdr:clientData fLocksWithSheet="0"/>
  </xdr:twoCellAnchor>
  <xdr:twoCellAnchor editAs="oneCell">
    <xdr:from>
      <xdr:col>16</xdr:col>
      <xdr:colOff>257175</xdr:colOff>
      <xdr:row>23</xdr:row>
      <xdr:rowOff>66675</xdr:rowOff>
    </xdr:from>
    <xdr:to>
      <xdr:col>16</xdr:col>
      <xdr:colOff>447675</xdr:colOff>
      <xdr:row>26</xdr:row>
      <xdr:rowOff>85725</xdr:rowOff>
    </xdr:to>
    <xdr:pic>
      <xdr:nvPicPr>
        <xdr:cNvPr id="39" name="Picture 89"/>
        <xdr:cNvPicPr preferRelativeResize="1">
          <a:picLocks noChangeAspect="1"/>
        </xdr:cNvPicPr>
      </xdr:nvPicPr>
      <xdr:blipFill>
        <a:blip r:embed="rId1"/>
        <a:stretch>
          <a:fillRect/>
        </a:stretch>
      </xdr:blipFill>
      <xdr:spPr>
        <a:xfrm>
          <a:off x="6543675" y="4410075"/>
          <a:ext cx="190500" cy="676275"/>
        </a:xfrm>
        <a:prstGeom prst="rect">
          <a:avLst/>
        </a:prstGeom>
        <a:noFill/>
        <a:ln w="9525" cmpd="sng">
          <a:noFill/>
        </a:ln>
      </xdr:spPr>
    </xdr:pic>
    <xdr:clientData fLocksWithSheet="0"/>
  </xdr:twoCellAnchor>
  <xdr:twoCellAnchor editAs="oneCell">
    <xdr:from>
      <xdr:col>16</xdr:col>
      <xdr:colOff>600075</xdr:colOff>
      <xdr:row>24</xdr:row>
      <xdr:rowOff>57150</xdr:rowOff>
    </xdr:from>
    <xdr:to>
      <xdr:col>17</xdr:col>
      <xdr:colOff>142875</xdr:colOff>
      <xdr:row>27</xdr:row>
      <xdr:rowOff>76200</xdr:rowOff>
    </xdr:to>
    <xdr:pic>
      <xdr:nvPicPr>
        <xdr:cNvPr id="40" name="Picture 90"/>
        <xdr:cNvPicPr preferRelativeResize="1">
          <a:picLocks noChangeAspect="1"/>
        </xdr:cNvPicPr>
      </xdr:nvPicPr>
      <xdr:blipFill>
        <a:blip r:embed="rId1"/>
        <a:stretch>
          <a:fillRect/>
        </a:stretch>
      </xdr:blipFill>
      <xdr:spPr>
        <a:xfrm>
          <a:off x="6886575" y="4572000"/>
          <a:ext cx="190500" cy="676275"/>
        </a:xfrm>
        <a:prstGeom prst="rect">
          <a:avLst/>
        </a:prstGeom>
        <a:noFill/>
        <a:ln w="9525" cmpd="sng">
          <a:noFill/>
        </a:ln>
      </xdr:spPr>
    </xdr:pic>
    <xdr:clientData fLocksWithSheet="0"/>
  </xdr:twoCellAnchor>
  <xdr:twoCellAnchor editAs="oneCell">
    <xdr:from>
      <xdr:col>15</xdr:col>
      <xdr:colOff>161925</xdr:colOff>
      <xdr:row>22</xdr:row>
      <xdr:rowOff>200025</xdr:rowOff>
    </xdr:from>
    <xdr:to>
      <xdr:col>16</xdr:col>
      <xdr:colOff>104775</xdr:colOff>
      <xdr:row>25</xdr:row>
      <xdr:rowOff>95250</xdr:rowOff>
    </xdr:to>
    <xdr:pic>
      <xdr:nvPicPr>
        <xdr:cNvPr id="41" name="Picture 91"/>
        <xdr:cNvPicPr preferRelativeResize="1">
          <a:picLocks noChangeAspect="1"/>
        </xdr:cNvPicPr>
      </xdr:nvPicPr>
      <xdr:blipFill>
        <a:blip r:embed="rId1"/>
        <a:stretch>
          <a:fillRect/>
        </a:stretch>
      </xdr:blipFill>
      <xdr:spPr>
        <a:xfrm>
          <a:off x="6200775" y="4248150"/>
          <a:ext cx="190500" cy="676275"/>
        </a:xfrm>
        <a:prstGeom prst="rect">
          <a:avLst/>
        </a:prstGeom>
        <a:noFill/>
        <a:ln w="9525" cmpd="sng">
          <a:noFill/>
        </a:ln>
      </xdr:spPr>
    </xdr:pic>
    <xdr:clientData fLocksWithSheet="0"/>
  </xdr:twoCellAnchor>
  <xdr:twoCellAnchor>
    <xdr:from>
      <xdr:col>0</xdr:col>
      <xdr:colOff>114300</xdr:colOff>
      <xdr:row>12</xdr:row>
      <xdr:rowOff>28575</xdr:rowOff>
    </xdr:from>
    <xdr:to>
      <xdr:col>13</xdr:col>
      <xdr:colOff>104775</xdr:colOff>
      <xdr:row>12</xdr:row>
      <xdr:rowOff>114300</xdr:rowOff>
    </xdr:to>
    <xdr:sp>
      <xdr:nvSpPr>
        <xdr:cNvPr id="42" name="Freeform 92"/>
        <xdr:cNvSpPr>
          <a:spLocks/>
        </xdr:cNvSpPr>
      </xdr:nvSpPr>
      <xdr:spPr>
        <a:xfrm>
          <a:off x="114300" y="2362200"/>
          <a:ext cx="5648325" cy="85725"/>
        </a:xfrm>
        <a:custGeom>
          <a:pathLst>
            <a:path h="9" w="593">
              <a:moveTo>
                <a:pt x="593" y="7"/>
              </a:moveTo>
              <a:cubicBezTo>
                <a:pt x="585" y="8"/>
                <a:pt x="577" y="9"/>
                <a:pt x="528" y="8"/>
              </a:cubicBezTo>
              <a:cubicBezTo>
                <a:pt x="479" y="7"/>
                <a:pt x="385" y="0"/>
                <a:pt x="297" y="0"/>
              </a:cubicBezTo>
              <a:cubicBezTo>
                <a:pt x="209" y="0"/>
                <a:pt x="104" y="4"/>
                <a:pt x="0" y="8"/>
              </a:cubicBezTo>
            </a:path>
          </a:pathLst>
        </a:custGeom>
        <a:no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23</xdr:row>
      <xdr:rowOff>38100</xdr:rowOff>
    </xdr:from>
    <xdr:to>
      <xdr:col>7</xdr:col>
      <xdr:colOff>114300</xdr:colOff>
      <xdr:row>24</xdr:row>
      <xdr:rowOff>28575</xdr:rowOff>
    </xdr:to>
    <xdr:sp>
      <xdr:nvSpPr>
        <xdr:cNvPr id="43" name="Text Box 61"/>
        <xdr:cNvSpPr txBox="1">
          <a:spLocks noChangeArrowheads="1"/>
        </xdr:cNvSpPr>
      </xdr:nvSpPr>
      <xdr:spPr>
        <a:xfrm>
          <a:off x="3429000" y="4381500"/>
          <a:ext cx="695325" cy="161925"/>
        </a:xfrm>
        <a:prstGeom prst="rect">
          <a:avLst/>
        </a:prstGeom>
        <a:noFill/>
        <a:ln w="0" cmpd="sng">
          <a:noFill/>
        </a:ln>
      </xdr:spPr>
      <xdr:txBody>
        <a:bodyPr vertOverflow="clip" wrap="square" lIns="0" tIns="0" rIns="0" bIns="0"/>
        <a:p>
          <a:pPr algn="l">
            <a:defRPr/>
          </a:pPr>
          <a:r>
            <a:rPr lang="en-US" cap="none" sz="800" b="0" i="0" u="none" baseline="0">
              <a:solidFill>
                <a:srgbClr val="800000"/>
              </a:solidFill>
              <a:latin typeface="Arial"/>
              <a:ea typeface="Arial"/>
              <a:cs typeface="Arial"/>
            </a:rPr>
            <a:t> Wanderweg</a:t>
          </a:r>
        </a:p>
      </xdr:txBody>
    </xdr:sp>
    <xdr:clientData/>
  </xdr:twoCellAnchor>
  <xdr:twoCellAnchor>
    <xdr:from>
      <xdr:col>0</xdr:col>
      <xdr:colOff>66675</xdr:colOff>
      <xdr:row>11</xdr:row>
      <xdr:rowOff>85725</xdr:rowOff>
    </xdr:from>
    <xdr:to>
      <xdr:col>0</xdr:col>
      <xdr:colOff>762000</xdr:colOff>
      <xdr:row>12</xdr:row>
      <xdr:rowOff>76200</xdr:rowOff>
    </xdr:to>
    <xdr:sp>
      <xdr:nvSpPr>
        <xdr:cNvPr id="44" name="Text Box 61"/>
        <xdr:cNvSpPr txBox="1">
          <a:spLocks noChangeArrowheads="1"/>
        </xdr:cNvSpPr>
      </xdr:nvSpPr>
      <xdr:spPr>
        <a:xfrm>
          <a:off x="66675" y="2247900"/>
          <a:ext cx="695325" cy="161925"/>
        </a:xfrm>
        <a:prstGeom prst="rect">
          <a:avLst/>
        </a:prstGeom>
        <a:noFill/>
        <a:ln w="0" cmpd="sng">
          <a:noFill/>
        </a:ln>
      </xdr:spPr>
      <xdr:txBody>
        <a:bodyPr vertOverflow="clip" wrap="square" lIns="0" tIns="0" rIns="0" bIns="0"/>
        <a:p>
          <a:pPr algn="l">
            <a:defRPr/>
          </a:pPr>
          <a:r>
            <a:rPr lang="en-US" cap="none" sz="800" b="0" i="0" u="none" baseline="0">
              <a:solidFill>
                <a:srgbClr val="800000"/>
              </a:solidFill>
              <a:latin typeface="Arial"/>
              <a:ea typeface="Arial"/>
              <a:cs typeface="Arial"/>
            </a:rPr>
            <a:t> Wanderweg</a:t>
          </a:r>
        </a:p>
      </xdr:txBody>
    </xdr:sp>
    <xdr:clientData/>
  </xdr:twoCellAnchor>
  <xdr:twoCellAnchor>
    <xdr:from>
      <xdr:col>4</xdr:col>
      <xdr:colOff>142875</xdr:colOff>
      <xdr:row>26</xdr:row>
      <xdr:rowOff>19050</xdr:rowOff>
    </xdr:from>
    <xdr:to>
      <xdr:col>4</xdr:col>
      <xdr:colOff>161925</xdr:colOff>
      <xdr:row>27</xdr:row>
      <xdr:rowOff>38100</xdr:rowOff>
    </xdr:to>
    <xdr:sp>
      <xdr:nvSpPr>
        <xdr:cNvPr id="45" name="Line 95"/>
        <xdr:cNvSpPr>
          <a:spLocks/>
        </xdr:cNvSpPr>
      </xdr:nvSpPr>
      <xdr:spPr>
        <a:xfrm flipV="1">
          <a:off x="2676525" y="5019675"/>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24</xdr:row>
      <xdr:rowOff>228600</xdr:rowOff>
    </xdr:from>
    <xdr:to>
      <xdr:col>4</xdr:col>
      <xdr:colOff>190500</xdr:colOff>
      <xdr:row>25</xdr:row>
      <xdr:rowOff>104775</xdr:rowOff>
    </xdr:to>
    <xdr:sp>
      <xdr:nvSpPr>
        <xdr:cNvPr id="46" name="Line 96"/>
        <xdr:cNvSpPr>
          <a:spLocks/>
        </xdr:cNvSpPr>
      </xdr:nvSpPr>
      <xdr:spPr>
        <a:xfrm flipV="1">
          <a:off x="2705100" y="4743450"/>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23</xdr:row>
      <xdr:rowOff>114300</xdr:rowOff>
    </xdr:from>
    <xdr:to>
      <xdr:col>4</xdr:col>
      <xdr:colOff>219075</xdr:colOff>
      <xdr:row>24</xdr:row>
      <xdr:rowOff>133350</xdr:rowOff>
    </xdr:to>
    <xdr:sp>
      <xdr:nvSpPr>
        <xdr:cNvPr id="47" name="Line 97"/>
        <xdr:cNvSpPr>
          <a:spLocks/>
        </xdr:cNvSpPr>
      </xdr:nvSpPr>
      <xdr:spPr>
        <a:xfrm flipV="1">
          <a:off x="2733675" y="4457700"/>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22</xdr:row>
      <xdr:rowOff>95250</xdr:rowOff>
    </xdr:from>
    <xdr:to>
      <xdr:col>4</xdr:col>
      <xdr:colOff>247650</xdr:colOff>
      <xdr:row>22</xdr:row>
      <xdr:rowOff>285750</xdr:rowOff>
    </xdr:to>
    <xdr:sp>
      <xdr:nvSpPr>
        <xdr:cNvPr id="48" name="Line 98"/>
        <xdr:cNvSpPr>
          <a:spLocks/>
        </xdr:cNvSpPr>
      </xdr:nvSpPr>
      <xdr:spPr>
        <a:xfrm flipV="1">
          <a:off x="2762250" y="4143375"/>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20</xdr:row>
      <xdr:rowOff>142875</xdr:rowOff>
    </xdr:from>
    <xdr:to>
      <xdr:col>4</xdr:col>
      <xdr:colOff>276225</xdr:colOff>
      <xdr:row>22</xdr:row>
      <xdr:rowOff>0</xdr:rowOff>
    </xdr:to>
    <xdr:sp>
      <xdr:nvSpPr>
        <xdr:cNvPr id="49" name="Line 99"/>
        <xdr:cNvSpPr>
          <a:spLocks/>
        </xdr:cNvSpPr>
      </xdr:nvSpPr>
      <xdr:spPr>
        <a:xfrm flipV="1">
          <a:off x="2790825" y="3848100"/>
          <a:ext cx="19050" cy="200025"/>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19</xdr:row>
      <xdr:rowOff>38100</xdr:rowOff>
    </xdr:from>
    <xdr:to>
      <xdr:col>5</xdr:col>
      <xdr:colOff>9525</xdr:colOff>
      <xdr:row>20</xdr:row>
      <xdr:rowOff>57150</xdr:rowOff>
    </xdr:to>
    <xdr:sp>
      <xdr:nvSpPr>
        <xdr:cNvPr id="50" name="Line 100"/>
        <xdr:cNvSpPr>
          <a:spLocks/>
        </xdr:cNvSpPr>
      </xdr:nvSpPr>
      <xdr:spPr>
        <a:xfrm flipV="1">
          <a:off x="2819400" y="3571875"/>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17</xdr:row>
      <xdr:rowOff>85725</xdr:rowOff>
    </xdr:from>
    <xdr:to>
      <xdr:col>5</xdr:col>
      <xdr:colOff>38100</xdr:colOff>
      <xdr:row>18</xdr:row>
      <xdr:rowOff>104775</xdr:rowOff>
    </xdr:to>
    <xdr:sp>
      <xdr:nvSpPr>
        <xdr:cNvPr id="51" name="Line 101"/>
        <xdr:cNvSpPr>
          <a:spLocks/>
        </xdr:cNvSpPr>
      </xdr:nvSpPr>
      <xdr:spPr>
        <a:xfrm flipV="1">
          <a:off x="2847975" y="3276600"/>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123825</xdr:rowOff>
    </xdr:from>
    <xdr:to>
      <xdr:col>5</xdr:col>
      <xdr:colOff>47625</xdr:colOff>
      <xdr:row>16</xdr:row>
      <xdr:rowOff>142875</xdr:rowOff>
    </xdr:to>
    <xdr:sp>
      <xdr:nvSpPr>
        <xdr:cNvPr id="52" name="Line 102"/>
        <xdr:cNvSpPr>
          <a:spLocks/>
        </xdr:cNvSpPr>
      </xdr:nvSpPr>
      <xdr:spPr>
        <a:xfrm flipV="1">
          <a:off x="2867025" y="2971800"/>
          <a:ext cx="9525"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14</xdr:row>
      <xdr:rowOff>19050</xdr:rowOff>
    </xdr:from>
    <xdr:to>
      <xdr:col>5</xdr:col>
      <xdr:colOff>85725</xdr:colOff>
      <xdr:row>15</xdr:row>
      <xdr:rowOff>38100</xdr:rowOff>
    </xdr:to>
    <xdr:sp>
      <xdr:nvSpPr>
        <xdr:cNvPr id="53" name="Line 103"/>
        <xdr:cNvSpPr>
          <a:spLocks/>
        </xdr:cNvSpPr>
      </xdr:nvSpPr>
      <xdr:spPr>
        <a:xfrm flipV="1">
          <a:off x="2895600" y="2695575"/>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76200</xdr:rowOff>
    </xdr:from>
    <xdr:to>
      <xdr:col>5</xdr:col>
      <xdr:colOff>114300</xdr:colOff>
      <xdr:row>13</xdr:row>
      <xdr:rowOff>95250</xdr:rowOff>
    </xdr:to>
    <xdr:sp>
      <xdr:nvSpPr>
        <xdr:cNvPr id="54" name="Line 104"/>
        <xdr:cNvSpPr>
          <a:spLocks/>
        </xdr:cNvSpPr>
      </xdr:nvSpPr>
      <xdr:spPr>
        <a:xfrm flipV="1">
          <a:off x="2924175" y="2409825"/>
          <a:ext cx="19050" cy="190500"/>
        </a:xfrm>
        <a:prstGeom prst="line">
          <a:avLst/>
        </a:prstGeom>
        <a:no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17</xdr:row>
      <xdr:rowOff>133350</xdr:rowOff>
    </xdr:from>
    <xdr:to>
      <xdr:col>5</xdr:col>
      <xdr:colOff>38100</xdr:colOff>
      <xdr:row>19</xdr:row>
      <xdr:rowOff>104775</xdr:rowOff>
    </xdr:to>
    <xdr:sp>
      <xdr:nvSpPr>
        <xdr:cNvPr id="55" name="Text Box 61"/>
        <xdr:cNvSpPr txBox="1">
          <a:spLocks noChangeArrowheads="1"/>
        </xdr:cNvSpPr>
      </xdr:nvSpPr>
      <xdr:spPr>
        <a:xfrm>
          <a:off x="2171700" y="3324225"/>
          <a:ext cx="695325" cy="314325"/>
        </a:xfrm>
        <a:prstGeom prst="rect">
          <a:avLst/>
        </a:prstGeom>
        <a:noFill/>
        <a:ln w="0" cmpd="sng">
          <a:noFill/>
        </a:ln>
      </xdr:spPr>
      <xdr:txBody>
        <a:bodyPr vertOverflow="clip" wrap="square" lIns="0" tIns="0" rIns="0" bIns="0"/>
        <a:p>
          <a:pPr algn="l">
            <a:defRPr/>
          </a:pPr>
          <a:r>
            <a:rPr lang="en-US" cap="none" sz="800" b="0" i="0" u="none" baseline="0">
              <a:solidFill>
                <a:srgbClr val="FF00FF"/>
              </a:solidFill>
              <a:latin typeface="Arial"/>
              <a:ea typeface="Arial"/>
              <a:cs typeface="Arial"/>
            </a:rPr>
            <a:t>ursrünglich 
</a:t>
          </a:r>
          <a:r>
            <a:rPr lang="en-US" cap="none" sz="800" b="0" i="0" u="none" baseline="0">
              <a:solidFill>
                <a:srgbClr val="FF00FF"/>
              </a:solidFill>
              <a:latin typeface="Arial"/>
              <a:ea typeface="Arial"/>
              <a:cs typeface="Arial"/>
            </a:rPr>
            <a:t>1b (GWG)</a:t>
          </a:r>
        </a:p>
      </xdr:txBody>
    </xdr:sp>
    <xdr:clientData/>
  </xdr:twoCellAnchor>
  <xdr:twoCellAnchor>
    <xdr:from>
      <xdr:col>5</xdr:col>
      <xdr:colOff>57150</xdr:colOff>
      <xdr:row>20</xdr:row>
      <xdr:rowOff>142875</xdr:rowOff>
    </xdr:from>
    <xdr:to>
      <xdr:col>6</xdr:col>
      <xdr:colOff>104775</xdr:colOff>
      <xdr:row>22</xdr:row>
      <xdr:rowOff>114300</xdr:rowOff>
    </xdr:to>
    <xdr:sp>
      <xdr:nvSpPr>
        <xdr:cNvPr id="56" name="Text Box 61"/>
        <xdr:cNvSpPr txBox="1">
          <a:spLocks noChangeArrowheads="1"/>
        </xdr:cNvSpPr>
      </xdr:nvSpPr>
      <xdr:spPr>
        <a:xfrm>
          <a:off x="2886075" y="3848100"/>
          <a:ext cx="695325" cy="314325"/>
        </a:xfrm>
        <a:prstGeom prst="rect">
          <a:avLst/>
        </a:prstGeom>
        <a:noFill/>
        <a:ln w="0" cmpd="sng">
          <a:noFill/>
        </a:ln>
      </xdr:spPr>
      <xdr:txBody>
        <a:bodyPr vertOverflow="clip" wrap="square" lIns="0" tIns="0" rIns="0" bIns="0"/>
        <a:p>
          <a:pPr algn="l">
            <a:defRPr/>
          </a:pPr>
          <a:r>
            <a:rPr lang="en-US" cap="none" sz="800" b="0" i="0" u="none" baseline="0">
              <a:solidFill>
                <a:srgbClr val="FF00FF"/>
              </a:solidFill>
              <a:latin typeface="Arial"/>
              <a:ea typeface="Arial"/>
              <a:cs typeface="Arial"/>
            </a:rPr>
            <a:t>ursrünglich 
</a:t>
          </a:r>
          <a:r>
            <a:rPr lang="en-US" cap="none" sz="800" b="0" i="0" u="none" baseline="0">
              <a:solidFill>
                <a:srgbClr val="FF00FF"/>
              </a:solidFill>
              <a:latin typeface="Arial"/>
              <a:ea typeface="Arial"/>
              <a:cs typeface="Arial"/>
            </a:rPr>
            <a:t>1a (GWG)</a:t>
          </a:r>
        </a:p>
      </xdr:txBody>
    </xdr:sp>
    <xdr:clientData/>
  </xdr:twoCellAnchor>
  <xdr:twoCellAnchor>
    <xdr:from>
      <xdr:col>1</xdr:col>
      <xdr:colOff>285750</xdr:colOff>
      <xdr:row>8</xdr:row>
      <xdr:rowOff>104775</xdr:rowOff>
    </xdr:from>
    <xdr:to>
      <xdr:col>2</xdr:col>
      <xdr:colOff>447675</xdr:colOff>
      <xdr:row>33</xdr:row>
      <xdr:rowOff>95250</xdr:rowOff>
    </xdr:to>
    <xdr:sp>
      <xdr:nvSpPr>
        <xdr:cNvPr id="57" name="Freeform 107"/>
        <xdr:cNvSpPr>
          <a:spLocks/>
        </xdr:cNvSpPr>
      </xdr:nvSpPr>
      <xdr:spPr>
        <a:xfrm>
          <a:off x="1143000" y="1752600"/>
          <a:ext cx="609600" cy="4543425"/>
        </a:xfrm>
        <a:custGeom>
          <a:pathLst>
            <a:path h="477" w="64">
              <a:moveTo>
                <a:pt x="13" y="477"/>
              </a:moveTo>
              <a:cubicBezTo>
                <a:pt x="7" y="466"/>
                <a:pt x="2" y="456"/>
                <a:pt x="1" y="441"/>
              </a:cubicBezTo>
              <a:cubicBezTo>
                <a:pt x="0" y="426"/>
                <a:pt x="8" y="404"/>
                <a:pt x="9" y="384"/>
              </a:cubicBezTo>
              <a:cubicBezTo>
                <a:pt x="10" y="364"/>
                <a:pt x="6" y="333"/>
                <a:pt x="5" y="319"/>
              </a:cubicBezTo>
              <a:cubicBezTo>
                <a:pt x="4" y="305"/>
                <a:pt x="3" y="313"/>
                <a:pt x="4" y="300"/>
              </a:cubicBezTo>
              <a:cubicBezTo>
                <a:pt x="5" y="287"/>
                <a:pt x="11" y="262"/>
                <a:pt x="11" y="239"/>
              </a:cubicBezTo>
              <a:cubicBezTo>
                <a:pt x="11" y="216"/>
                <a:pt x="2" y="186"/>
                <a:pt x="2" y="159"/>
              </a:cubicBezTo>
              <a:cubicBezTo>
                <a:pt x="2" y="132"/>
                <a:pt x="13" y="99"/>
                <a:pt x="14" y="77"/>
              </a:cubicBezTo>
              <a:cubicBezTo>
                <a:pt x="15" y="55"/>
                <a:pt x="8" y="41"/>
                <a:pt x="9" y="29"/>
              </a:cubicBezTo>
              <a:cubicBezTo>
                <a:pt x="10" y="17"/>
                <a:pt x="10" y="11"/>
                <a:pt x="17" y="7"/>
              </a:cubicBezTo>
              <a:cubicBezTo>
                <a:pt x="24" y="3"/>
                <a:pt x="46" y="0"/>
                <a:pt x="54" y="5"/>
              </a:cubicBezTo>
              <a:cubicBezTo>
                <a:pt x="62" y="10"/>
                <a:pt x="62" y="26"/>
                <a:pt x="63" y="38"/>
              </a:cubicBezTo>
              <a:cubicBezTo>
                <a:pt x="64" y="50"/>
                <a:pt x="58" y="58"/>
                <a:pt x="57" y="75"/>
              </a:cubicBezTo>
              <a:cubicBezTo>
                <a:pt x="56" y="92"/>
                <a:pt x="61" y="115"/>
                <a:pt x="60" y="138"/>
              </a:cubicBezTo>
              <a:cubicBezTo>
                <a:pt x="59" y="161"/>
                <a:pt x="52" y="188"/>
                <a:pt x="52" y="212"/>
              </a:cubicBezTo>
              <a:cubicBezTo>
                <a:pt x="52" y="236"/>
                <a:pt x="58" y="262"/>
                <a:pt x="59" y="285"/>
              </a:cubicBezTo>
              <a:cubicBezTo>
                <a:pt x="60" y="308"/>
                <a:pt x="56" y="330"/>
                <a:pt x="55" y="352"/>
              </a:cubicBezTo>
              <a:cubicBezTo>
                <a:pt x="54" y="374"/>
                <a:pt x="54" y="396"/>
                <a:pt x="55" y="416"/>
              </a:cubicBezTo>
              <a:cubicBezTo>
                <a:pt x="56" y="436"/>
                <a:pt x="57" y="453"/>
                <a:pt x="59" y="470"/>
              </a:cubicBezTo>
            </a:path>
          </a:pathLst>
        </a:cu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13</xdr:row>
      <xdr:rowOff>123825</xdr:rowOff>
    </xdr:from>
    <xdr:to>
      <xdr:col>4</xdr:col>
      <xdr:colOff>114300</xdr:colOff>
      <xdr:row>15</xdr:row>
      <xdr:rowOff>85725</xdr:rowOff>
    </xdr:to>
    <xdr:sp>
      <xdr:nvSpPr>
        <xdr:cNvPr id="58" name="Text Box 61"/>
        <xdr:cNvSpPr txBox="1">
          <a:spLocks noChangeArrowheads="1"/>
        </xdr:cNvSpPr>
      </xdr:nvSpPr>
      <xdr:spPr>
        <a:xfrm>
          <a:off x="1752600" y="2628900"/>
          <a:ext cx="895350" cy="304800"/>
        </a:xfrm>
        <a:prstGeom prst="rect">
          <a:avLst/>
        </a:prstGeom>
        <a:noFill/>
        <a:ln w="0" cmpd="sng">
          <a:noFill/>
        </a:ln>
      </xdr:spPr>
      <xdr:txBody>
        <a:bodyPr vertOverflow="clip" wrap="square" lIns="0" tIns="0" rIns="0" bIns="0"/>
        <a:p>
          <a:pPr algn="l">
            <a:defRPr/>
          </a:pPr>
          <a:r>
            <a:rPr lang="en-US" cap="none" sz="800" b="0" i="0" u="none" baseline="0">
              <a:solidFill>
                <a:srgbClr val="99CC00"/>
              </a:solidFill>
              <a:latin typeface="Arial"/>
              <a:ea typeface="Arial"/>
              <a:cs typeface="Arial"/>
            </a:rPr>
            <a:t>Öffnung mit Bah-Verjüngung</a:t>
          </a:r>
        </a:p>
      </xdr:txBody>
    </xdr:sp>
    <xdr:clientData/>
  </xdr:twoCellAnchor>
  <xdr:twoCellAnchor>
    <xdr:from>
      <xdr:col>0</xdr:col>
      <xdr:colOff>266700</xdr:colOff>
      <xdr:row>6</xdr:row>
      <xdr:rowOff>38100</xdr:rowOff>
    </xdr:from>
    <xdr:to>
      <xdr:col>1</xdr:col>
      <xdr:colOff>9525</xdr:colOff>
      <xdr:row>7</xdr:row>
      <xdr:rowOff>9525</xdr:rowOff>
    </xdr:to>
    <xdr:sp>
      <xdr:nvSpPr>
        <xdr:cNvPr id="59" name="Line 109"/>
        <xdr:cNvSpPr>
          <a:spLocks/>
        </xdr:cNvSpPr>
      </xdr:nvSpPr>
      <xdr:spPr>
        <a:xfrm flipH="1">
          <a:off x="266700" y="1352550"/>
          <a:ext cx="6000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5</xdr:row>
      <xdr:rowOff>161925</xdr:rowOff>
    </xdr:from>
    <xdr:to>
      <xdr:col>2</xdr:col>
      <xdr:colOff>19050</xdr:colOff>
      <xdr:row>6</xdr:row>
      <xdr:rowOff>133350</xdr:rowOff>
    </xdr:to>
    <xdr:sp>
      <xdr:nvSpPr>
        <xdr:cNvPr id="60" name="Text Box 61"/>
        <xdr:cNvSpPr txBox="1">
          <a:spLocks noChangeArrowheads="1"/>
        </xdr:cNvSpPr>
      </xdr:nvSpPr>
      <xdr:spPr>
        <a:xfrm>
          <a:off x="942975" y="1285875"/>
          <a:ext cx="381000" cy="161925"/>
        </a:xfrm>
        <a:prstGeom prst="rect">
          <a:avLst/>
        </a:prstGeom>
        <a:noFill/>
        <a:ln w="0"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N</a:t>
          </a:r>
        </a:p>
      </xdr:txBody>
    </xdr:sp>
    <xdr:clientData/>
  </xdr:twoCellAnchor>
  <xdr:twoCellAnchor>
    <xdr:from>
      <xdr:col>0</xdr:col>
      <xdr:colOff>733425</xdr:colOff>
      <xdr:row>28</xdr:row>
      <xdr:rowOff>85725</xdr:rowOff>
    </xdr:from>
    <xdr:to>
      <xdr:col>4</xdr:col>
      <xdr:colOff>133350</xdr:colOff>
      <xdr:row>28</xdr:row>
      <xdr:rowOff>85725</xdr:rowOff>
    </xdr:to>
    <xdr:sp>
      <xdr:nvSpPr>
        <xdr:cNvPr id="61" name="Line 71"/>
        <xdr:cNvSpPr>
          <a:spLocks/>
        </xdr:cNvSpPr>
      </xdr:nvSpPr>
      <xdr:spPr>
        <a:xfrm>
          <a:off x="733425" y="5429250"/>
          <a:ext cx="19335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30</xdr:row>
      <xdr:rowOff>114300</xdr:rowOff>
    </xdr:from>
    <xdr:to>
      <xdr:col>0</xdr:col>
      <xdr:colOff>838200</xdr:colOff>
      <xdr:row>31</xdr:row>
      <xdr:rowOff>114300</xdr:rowOff>
    </xdr:to>
    <xdr:sp>
      <xdr:nvSpPr>
        <xdr:cNvPr id="62" name="Text Box 61"/>
        <xdr:cNvSpPr txBox="1">
          <a:spLocks noChangeArrowheads="1"/>
        </xdr:cNvSpPr>
      </xdr:nvSpPr>
      <xdr:spPr>
        <a:xfrm>
          <a:off x="457200" y="5800725"/>
          <a:ext cx="381000" cy="17145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42 m</a:t>
          </a:r>
        </a:p>
      </xdr:txBody>
    </xdr:sp>
    <xdr:clientData/>
  </xdr:twoCellAnchor>
  <xdr:twoCellAnchor>
    <xdr:from>
      <xdr:col>3</xdr:col>
      <xdr:colOff>200025</xdr:colOff>
      <xdr:row>31</xdr:row>
      <xdr:rowOff>95250</xdr:rowOff>
    </xdr:from>
    <xdr:to>
      <xdr:col>3</xdr:col>
      <xdr:colOff>504825</xdr:colOff>
      <xdr:row>33</xdr:row>
      <xdr:rowOff>47625</xdr:rowOff>
    </xdr:to>
    <xdr:sp>
      <xdr:nvSpPr>
        <xdr:cNvPr id="63" name="Rectangle 113"/>
        <xdr:cNvSpPr>
          <a:spLocks/>
        </xdr:cNvSpPr>
      </xdr:nvSpPr>
      <xdr:spPr>
        <a:xfrm>
          <a:off x="2152650" y="5953125"/>
          <a:ext cx="304800" cy="295275"/>
        </a:xfrm>
        <a:prstGeom prst="rect">
          <a:avLst/>
        </a:prstGeom>
        <a:solidFill>
          <a:srgbClr val="FFFFFF"/>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31</xdr:row>
      <xdr:rowOff>95250</xdr:rowOff>
    </xdr:from>
    <xdr:to>
      <xdr:col>5</xdr:col>
      <xdr:colOff>95250</xdr:colOff>
      <xdr:row>33</xdr:row>
      <xdr:rowOff>47625</xdr:rowOff>
    </xdr:to>
    <xdr:sp>
      <xdr:nvSpPr>
        <xdr:cNvPr id="64" name="Rectangle 114"/>
        <xdr:cNvSpPr>
          <a:spLocks/>
        </xdr:cNvSpPr>
      </xdr:nvSpPr>
      <xdr:spPr>
        <a:xfrm>
          <a:off x="2619375" y="5953125"/>
          <a:ext cx="304800" cy="295275"/>
        </a:xfrm>
        <a:prstGeom prst="rect">
          <a:avLst/>
        </a:prstGeom>
        <a:solidFill>
          <a:srgbClr val="FFFFFF"/>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31</xdr:row>
      <xdr:rowOff>114300</xdr:rowOff>
    </xdr:from>
    <xdr:to>
      <xdr:col>3</xdr:col>
      <xdr:colOff>476250</xdr:colOff>
      <xdr:row>33</xdr:row>
      <xdr:rowOff>19050</xdr:rowOff>
    </xdr:to>
    <xdr:sp>
      <xdr:nvSpPr>
        <xdr:cNvPr id="65" name="Rectangle 115"/>
        <xdr:cNvSpPr>
          <a:spLocks/>
        </xdr:cNvSpPr>
      </xdr:nvSpPr>
      <xdr:spPr>
        <a:xfrm>
          <a:off x="2181225" y="5972175"/>
          <a:ext cx="247650" cy="247650"/>
        </a:xfrm>
        <a:prstGeom prst="rect">
          <a:avLst/>
        </a:prstGeom>
        <a:solidFill>
          <a:srgbClr val="FFFFFF"/>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33</xdr:row>
      <xdr:rowOff>114300</xdr:rowOff>
    </xdr:from>
    <xdr:to>
      <xdr:col>4</xdr:col>
      <xdr:colOff>152400</xdr:colOff>
      <xdr:row>34</xdr:row>
      <xdr:rowOff>114300</xdr:rowOff>
    </xdr:to>
    <xdr:sp>
      <xdr:nvSpPr>
        <xdr:cNvPr id="66" name="Text Box 61"/>
        <xdr:cNvSpPr txBox="1">
          <a:spLocks noChangeArrowheads="1"/>
        </xdr:cNvSpPr>
      </xdr:nvSpPr>
      <xdr:spPr>
        <a:xfrm>
          <a:off x="2038350" y="6315075"/>
          <a:ext cx="647700" cy="171450"/>
        </a:xfrm>
        <a:prstGeom prst="rect">
          <a:avLst/>
        </a:prstGeom>
        <a:noFill/>
        <a:ln w="0" cmpd="sng">
          <a:noFill/>
        </a:ln>
      </xdr:spPr>
      <xdr:txBody>
        <a:bodyPr vertOverflow="clip" wrap="square" lIns="0" tIns="0" rIns="0" bIns="0"/>
        <a:p>
          <a:pPr algn="l">
            <a:defRPr/>
          </a:pPr>
          <a:r>
            <a:rPr lang="en-US" cap="none" sz="800" b="0" i="0" u="none" baseline="0">
              <a:solidFill>
                <a:srgbClr val="993300"/>
              </a:solidFill>
              <a:latin typeface="Arial"/>
              <a:ea typeface="Arial"/>
              <a:cs typeface="Arial"/>
            </a:rPr>
            <a:t>Kontrollzaun</a:t>
          </a:r>
        </a:p>
      </xdr:txBody>
    </xdr:sp>
    <xdr:clientData/>
  </xdr:twoCellAnchor>
  <xdr:twoCellAnchor>
    <xdr:from>
      <xdr:col>5</xdr:col>
      <xdr:colOff>152400</xdr:colOff>
      <xdr:row>32</xdr:row>
      <xdr:rowOff>9525</xdr:rowOff>
    </xdr:from>
    <xdr:to>
      <xdr:col>6</xdr:col>
      <xdr:colOff>152400</xdr:colOff>
      <xdr:row>33</xdr:row>
      <xdr:rowOff>0</xdr:rowOff>
    </xdr:to>
    <xdr:sp>
      <xdr:nvSpPr>
        <xdr:cNvPr id="67" name="Text Box 61"/>
        <xdr:cNvSpPr txBox="1">
          <a:spLocks noChangeArrowheads="1"/>
        </xdr:cNvSpPr>
      </xdr:nvSpPr>
      <xdr:spPr>
        <a:xfrm>
          <a:off x="2981325" y="6038850"/>
          <a:ext cx="647700" cy="161925"/>
        </a:xfrm>
        <a:prstGeom prst="rect">
          <a:avLst/>
        </a:prstGeom>
        <a:noFill/>
        <a:ln w="0" cmpd="sng">
          <a:noFill/>
        </a:ln>
      </xdr:spPr>
      <xdr:txBody>
        <a:bodyPr vertOverflow="clip" wrap="square" lIns="0" tIns="0" rIns="0" bIns="0"/>
        <a:p>
          <a:pPr algn="l">
            <a:defRPr/>
          </a:pPr>
          <a:r>
            <a:rPr lang="en-US" cap="none" sz="800" b="0" i="0" u="none" baseline="0">
              <a:solidFill>
                <a:srgbClr val="993300"/>
              </a:solidFill>
              <a:latin typeface="Arial"/>
              <a:ea typeface="Arial"/>
              <a:cs typeface="Arial"/>
            </a:rPr>
            <a:t>Kontrollfläche</a:t>
          </a:r>
        </a:p>
      </xdr:txBody>
    </xdr:sp>
    <xdr:clientData/>
  </xdr:twoCellAnchor>
  <xdr:twoCellAnchor>
    <xdr:from>
      <xdr:col>3</xdr:col>
      <xdr:colOff>200025</xdr:colOff>
      <xdr:row>9</xdr:row>
      <xdr:rowOff>57150</xdr:rowOff>
    </xdr:from>
    <xdr:to>
      <xdr:col>6</xdr:col>
      <xdr:colOff>247650</xdr:colOff>
      <xdr:row>11</xdr:row>
      <xdr:rowOff>38100</xdr:rowOff>
    </xdr:to>
    <xdr:sp>
      <xdr:nvSpPr>
        <xdr:cNvPr id="68" name="Text Box 61"/>
        <xdr:cNvSpPr txBox="1">
          <a:spLocks noChangeArrowheads="1"/>
        </xdr:cNvSpPr>
      </xdr:nvSpPr>
      <xdr:spPr>
        <a:xfrm>
          <a:off x="2152650" y="1876425"/>
          <a:ext cx="1571625" cy="323850"/>
        </a:xfrm>
        <a:prstGeom prst="rect">
          <a:avLst/>
        </a:prstGeom>
        <a:noFill/>
        <a:ln w="0"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(Markierung am Stammfuss)
</a:t>
          </a:r>
          <a:r>
            <a:rPr lang="en-US" cap="none" sz="800" b="0" i="0" u="none" baseline="0">
              <a:solidFill>
                <a:srgbClr val="000000"/>
              </a:solidFill>
              <a:latin typeface="Arial"/>
              <a:ea typeface="Arial"/>
              <a:cs typeface="Arial"/>
            </a:rPr>
            <a:t>Fi</a:t>
          </a:r>
        </a:p>
      </xdr:txBody>
    </xdr:sp>
    <xdr:clientData/>
  </xdr:twoCellAnchor>
  <xdr:twoCellAnchor>
    <xdr:from>
      <xdr:col>4</xdr:col>
      <xdr:colOff>209550</xdr:colOff>
      <xdr:row>26</xdr:row>
      <xdr:rowOff>104775</xdr:rowOff>
    </xdr:from>
    <xdr:to>
      <xdr:col>6</xdr:col>
      <xdr:colOff>57150</xdr:colOff>
      <xdr:row>27</xdr:row>
      <xdr:rowOff>76200</xdr:rowOff>
    </xdr:to>
    <xdr:sp>
      <xdr:nvSpPr>
        <xdr:cNvPr id="69" name="Text Box 61"/>
        <xdr:cNvSpPr txBox="1">
          <a:spLocks noChangeArrowheads="1"/>
        </xdr:cNvSpPr>
      </xdr:nvSpPr>
      <xdr:spPr>
        <a:xfrm>
          <a:off x="2743200" y="5105400"/>
          <a:ext cx="790575" cy="142875"/>
        </a:xfrm>
        <a:prstGeom prst="rect">
          <a:avLst/>
        </a:prstGeom>
        <a:solidFill>
          <a:srgbClr val="FFFFFF"/>
        </a:solid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Fi (2 rote Ringe)</a:t>
          </a:r>
        </a:p>
      </xdr:txBody>
    </xdr:sp>
    <xdr:clientData/>
  </xdr:twoCellAnchor>
  <xdr:twoCellAnchor>
    <xdr:from>
      <xdr:col>5</xdr:col>
      <xdr:colOff>485775</xdr:colOff>
      <xdr:row>14</xdr:row>
      <xdr:rowOff>19050</xdr:rowOff>
    </xdr:from>
    <xdr:to>
      <xdr:col>5</xdr:col>
      <xdr:colOff>561975</xdr:colOff>
      <xdr:row>14</xdr:row>
      <xdr:rowOff>95250</xdr:rowOff>
    </xdr:to>
    <xdr:sp>
      <xdr:nvSpPr>
        <xdr:cNvPr id="70" name="Oval 120"/>
        <xdr:cNvSpPr>
          <a:spLocks/>
        </xdr:cNvSpPr>
      </xdr:nvSpPr>
      <xdr:spPr>
        <a:xfrm>
          <a:off x="3314700" y="269557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26</xdr:row>
      <xdr:rowOff>57150</xdr:rowOff>
    </xdr:from>
    <xdr:to>
      <xdr:col>3</xdr:col>
      <xdr:colOff>561975</xdr:colOff>
      <xdr:row>26</xdr:row>
      <xdr:rowOff>123825</xdr:rowOff>
    </xdr:to>
    <xdr:sp>
      <xdr:nvSpPr>
        <xdr:cNvPr id="71" name="Oval 121"/>
        <xdr:cNvSpPr>
          <a:spLocks/>
        </xdr:cNvSpPr>
      </xdr:nvSpPr>
      <xdr:spPr>
        <a:xfrm>
          <a:off x="2438400" y="505777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14</xdr:row>
      <xdr:rowOff>0</xdr:rowOff>
    </xdr:from>
    <xdr:to>
      <xdr:col>7</xdr:col>
      <xdr:colOff>114300</xdr:colOff>
      <xdr:row>15</xdr:row>
      <xdr:rowOff>19050</xdr:rowOff>
    </xdr:to>
    <xdr:sp>
      <xdr:nvSpPr>
        <xdr:cNvPr id="72" name="Text Box 61"/>
        <xdr:cNvSpPr txBox="1">
          <a:spLocks noChangeArrowheads="1"/>
        </xdr:cNvSpPr>
      </xdr:nvSpPr>
      <xdr:spPr>
        <a:xfrm>
          <a:off x="3448050" y="2676525"/>
          <a:ext cx="676275" cy="19050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Holzpfahl</a:t>
          </a:r>
        </a:p>
      </xdr:txBody>
    </xdr:sp>
    <xdr:clientData/>
  </xdr:twoCellAnchor>
  <xdr:twoCellAnchor>
    <xdr:from>
      <xdr:col>6</xdr:col>
      <xdr:colOff>123825</xdr:colOff>
      <xdr:row>14</xdr:row>
      <xdr:rowOff>142875</xdr:rowOff>
    </xdr:from>
    <xdr:to>
      <xdr:col>7</xdr:col>
      <xdr:colOff>123825</xdr:colOff>
      <xdr:row>15</xdr:row>
      <xdr:rowOff>114300</xdr:rowOff>
    </xdr:to>
    <xdr:sp>
      <xdr:nvSpPr>
        <xdr:cNvPr id="73" name="Text Box 61"/>
        <xdr:cNvSpPr txBox="1">
          <a:spLocks noChangeArrowheads="1"/>
        </xdr:cNvSpPr>
      </xdr:nvSpPr>
      <xdr:spPr>
        <a:xfrm>
          <a:off x="3600450" y="2819400"/>
          <a:ext cx="53340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1+2</a:t>
          </a:r>
        </a:p>
      </xdr:txBody>
    </xdr:sp>
    <xdr:clientData/>
  </xdr:twoCellAnchor>
  <xdr:twoCellAnchor>
    <xdr:from>
      <xdr:col>15</xdr:col>
      <xdr:colOff>19050</xdr:colOff>
      <xdr:row>31</xdr:row>
      <xdr:rowOff>123825</xdr:rowOff>
    </xdr:from>
    <xdr:to>
      <xdr:col>20</xdr:col>
      <xdr:colOff>247650</xdr:colOff>
      <xdr:row>34</xdr:row>
      <xdr:rowOff>0</xdr:rowOff>
    </xdr:to>
    <xdr:sp>
      <xdr:nvSpPr>
        <xdr:cNvPr id="74" name="Text Box 61"/>
        <xdr:cNvSpPr txBox="1">
          <a:spLocks noChangeArrowheads="1"/>
        </xdr:cNvSpPr>
      </xdr:nvSpPr>
      <xdr:spPr>
        <a:xfrm>
          <a:off x="6057900" y="5981700"/>
          <a:ext cx="1838325" cy="3905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Nadelholz-Bestand, einschichtig, kaum Verjüngung, starker Wildeinfluss</a:t>
          </a:r>
        </a:p>
      </xdr:txBody>
    </xdr:sp>
    <xdr:clientData/>
  </xdr:twoCellAnchor>
  <xdr:twoCellAnchor>
    <xdr:from>
      <xdr:col>3</xdr:col>
      <xdr:colOff>447675</xdr:colOff>
      <xdr:row>27</xdr:row>
      <xdr:rowOff>0</xdr:rowOff>
    </xdr:from>
    <xdr:to>
      <xdr:col>3</xdr:col>
      <xdr:colOff>523875</xdr:colOff>
      <xdr:row>29</xdr:row>
      <xdr:rowOff>76200</xdr:rowOff>
    </xdr:to>
    <xdr:sp>
      <xdr:nvSpPr>
        <xdr:cNvPr id="75" name="Line 127"/>
        <xdr:cNvSpPr>
          <a:spLocks/>
        </xdr:cNvSpPr>
      </xdr:nvSpPr>
      <xdr:spPr>
        <a:xfrm flipH="1">
          <a:off x="2400300" y="5172075"/>
          <a:ext cx="76200" cy="419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24</xdr:row>
      <xdr:rowOff>200025</xdr:rowOff>
    </xdr:from>
    <xdr:to>
      <xdr:col>4</xdr:col>
      <xdr:colOff>133350</xdr:colOff>
      <xdr:row>26</xdr:row>
      <xdr:rowOff>19050</xdr:rowOff>
    </xdr:to>
    <xdr:sp>
      <xdr:nvSpPr>
        <xdr:cNvPr id="76" name="Line 129"/>
        <xdr:cNvSpPr>
          <a:spLocks/>
        </xdr:cNvSpPr>
      </xdr:nvSpPr>
      <xdr:spPr>
        <a:xfrm flipV="1">
          <a:off x="2514600" y="4714875"/>
          <a:ext cx="152400" cy="304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26</xdr:row>
      <xdr:rowOff>28575</xdr:rowOff>
    </xdr:from>
    <xdr:to>
      <xdr:col>3</xdr:col>
      <xdr:colOff>447675</xdr:colOff>
      <xdr:row>26</xdr:row>
      <xdr:rowOff>66675</xdr:rowOff>
    </xdr:to>
    <xdr:sp>
      <xdr:nvSpPr>
        <xdr:cNvPr id="77" name="Line 130"/>
        <xdr:cNvSpPr>
          <a:spLocks/>
        </xdr:cNvSpPr>
      </xdr:nvSpPr>
      <xdr:spPr>
        <a:xfrm flipH="1" flipV="1">
          <a:off x="2066925" y="5029200"/>
          <a:ext cx="333375" cy="38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14</xdr:row>
      <xdr:rowOff>142875</xdr:rowOff>
    </xdr:from>
    <xdr:to>
      <xdr:col>5</xdr:col>
      <xdr:colOff>466725</xdr:colOff>
      <xdr:row>16</xdr:row>
      <xdr:rowOff>28575</xdr:rowOff>
    </xdr:to>
    <xdr:sp>
      <xdr:nvSpPr>
        <xdr:cNvPr id="78" name="Line 131"/>
        <xdr:cNvSpPr>
          <a:spLocks/>
        </xdr:cNvSpPr>
      </xdr:nvSpPr>
      <xdr:spPr>
        <a:xfrm flipH="1">
          <a:off x="3086100" y="2819400"/>
          <a:ext cx="209550" cy="22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14</xdr:row>
      <xdr:rowOff>133350</xdr:rowOff>
    </xdr:from>
    <xdr:to>
      <xdr:col>6</xdr:col>
      <xdr:colOff>114300</xdr:colOff>
      <xdr:row>16</xdr:row>
      <xdr:rowOff>9525</xdr:rowOff>
    </xdr:to>
    <xdr:sp>
      <xdr:nvSpPr>
        <xdr:cNvPr id="79" name="Line 132"/>
        <xdr:cNvSpPr>
          <a:spLocks/>
        </xdr:cNvSpPr>
      </xdr:nvSpPr>
      <xdr:spPr>
        <a:xfrm>
          <a:off x="3409950" y="2809875"/>
          <a:ext cx="18097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16</xdr:row>
      <xdr:rowOff>57150</xdr:rowOff>
    </xdr:from>
    <xdr:to>
      <xdr:col>5</xdr:col>
      <xdr:colOff>628650</xdr:colOff>
      <xdr:row>17</xdr:row>
      <xdr:rowOff>28575</xdr:rowOff>
    </xdr:to>
    <xdr:sp>
      <xdr:nvSpPr>
        <xdr:cNvPr id="80" name="Text Box 61"/>
        <xdr:cNvSpPr txBox="1">
          <a:spLocks noChangeArrowheads="1"/>
        </xdr:cNvSpPr>
      </xdr:nvSpPr>
      <xdr:spPr>
        <a:xfrm>
          <a:off x="3095625" y="3076575"/>
          <a:ext cx="36195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3</a:t>
          </a:r>
        </a:p>
      </xdr:txBody>
    </xdr:sp>
    <xdr:clientData/>
  </xdr:twoCellAnchor>
  <xdr:twoCellAnchor>
    <xdr:from>
      <xdr:col>3</xdr:col>
      <xdr:colOff>104775</xdr:colOff>
      <xdr:row>28</xdr:row>
      <xdr:rowOff>104775</xdr:rowOff>
    </xdr:from>
    <xdr:to>
      <xdr:col>3</xdr:col>
      <xdr:colOff>466725</xdr:colOff>
      <xdr:row>29</xdr:row>
      <xdr:rowOff>76200</xdr:rowOff>
    </xdr:to>
    <xdr:sp>
      <xdr:nvSpPr>
        <xdr:cNvPr id="81" name="Text Box 61"/>
        <xdr:cNvSpPr txBox="1">
          <a:spLocks noChangeArrowheads="1"/>
        </xdr:cNvSpPr>
      </xdr:nvSpPr>
      <xdr:spPr>
        <a:xfrm>
          <a:off x="2057400" y="5448300"/>
          <a:ext cx="36195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5</a:t>
          </a:r>
        </a:p>
      </xdr:txBody>
    </xdr:sp>
    <xdr:clientData/>
  </xdr:twoCellAnchor>
  <xdr:twoCellAnchor>
    <xdr:from>
      <xdr:col>2</xdr:col>
      <xdr:colOff>561975</xdr:colOff>
      <xdr:row>25</xdr:row>
      <xdr:rowOff>9525</xdr:rowOff>
    </xdr:from>
    <xdr:to>
      <xdr:col>3</xdr:col>
      <xdr:colOff>276225</xdr:colOff>
      <xdr:row>25</xdr:row>
      <xdr:rowOff>142875</xdr:rowOff>
    </xdr:to>
    <xdr:sp>
      <xdr:nvSpPr>
        <xdr:cNvPr id="82" name="Text Box 61"/>
        <xdr:cNvSpPr txBox="1">
          <a:spLocks noChangeArrowheads="1"/>
        </xdr:cNvSpPr>
      </xdr:nvSpPr>
      <xdr:spPr>
        <a:xfrm>
          <a:off x="1866900" y="4838700"/>
          <a:ext cx="3619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7</a:t>
          </a:r>
        </a:p>
      </xdr:txBody>
    </xdr:sp>
    <xdr:clientData/>
  </xdr:twoCellAnchor>
  <xdr:twoCellAnchor>
    <xdr:from>
      <xdr:col>2</xdr:col>
      <xdr:colOff>628650</xdr:colOff>
      <xdr:row>26</xdr:row>
      <xdr:rowOff>104775</xdr:rowOff>
    </xdr:from>
    <xdr:to>
      <xdr:col>3</xdr:col>
      <xdr:colOff>466725</xdr:colOff>
      <xdr:row>27</xdr:row>
      <xdr:rowOff>76200</xdr:rowOff>
    </xdr:to>
    <xdr:sp>
      <xdr:nvSpPr>
        <xdr:cNvPr id="83" name="Text Box 61"/>
        <xdr:cNvSpPr txBox="1">
          <a:spLocks noChangeArrowheads="1"/>
        </xdr:cNvSpPr>
      </xdr:nvSpPr>
      <xdr:spPr>
        <a:xfrm>
          <a:off x="1933575" y="5105400"/>
          <a:ext cx="485775" cy="142875"/>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Holzpfahl</a:t>
          </a:r>
        </a:p>
      </xdr:txBody>
    </xdr:sp>
    <xdr:clientData/>
  </xdr:twoCellAnchor>
  <xdr:twoCellAnchor>
    <xdr:from>
      <xdr:col>5</xdr:col>
      <xdr:colOff>180975</xdr:colOff>
      <xdr:row>14</xdr:row>
      <xdr:rowOff>76200</xdr:rowOff>
    </xdr:from>
    <xdr:to>
      <xdr:col>5</xdr:col>
      <xdr:colOff>428625</xdr:colOff>
      <xdr:row>15</xdr:row>
      <xdr:rowOff>28575</xdr:rowOff>
    </xdr:to>
    <xdr:sp>
      <xdr:nvSpPr>
        <xdr:cNvPr id="84" name="Line 139"/>
        <xdr:cNvSpPr>
          <a:spLocks/>
        </xdr:cNvSpPr>
      </xdr:nvSpPr>
      <xdr:spPr>
        <a:xfrm flipH="1">
          <a:off x="3009900" y="2752725"/>
          <a:ext cx="247650"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123825</xdr:rowOff>
    </xdr:from>
    <xdr:to>
      <xdr:col>5</xdr:col>
      <xdr:colOff>466725</xdr:colOff>
      <xdr:row>14</xdr:row>
      <xdr:rowOff>95250</xdr:rowOff>
    </xdr:to>
    <xdr:sp>
      <xdr:nvSpPr>
        <xdr:cNvPr id="85" name="Text Box 61"/>
        <xdr:cNvSpPr txBox="1">
          <a:spLocks noChangeArrowheads="1"/>
        </xdr:cNvSpPr>
      </xdr:nvSpPr>
      <xdr:spPr>
        <a:xfrm>
          <a:off x="2933700" y="2628900"/>
          <a:ext cx="36195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4</a:t>
          </a:r>
        </a:p>
      </xdr:txBody>
    </xdr:sp>
    <xdr:clientData/>
  </xdr:twoCellAnchor>
  <xdr:twoCellAnchor>
    <xdr:from>
      <xdr:col>3</xdr:col>
      <xdr:colOff>542925</xdr:colOff>
      <xdr:row>26</xdr:row>
      <xdr:rowOff>152400</xdr:rowOff>
    </xdr:from>
    <xdr:to>
      <xdr:col>4</xdr:col>
      <xdr:colOff>171450</xdr:colOff>
      <xdr:row>29</xdr:row>
      <xdr:rowOff>0</xdr:rowOff>
    </xdr:to>
    <xdr:sp>
      <xdr:nvSpPr>
        <xdr:cNvPr id="86" name="Line 141"/>
        <xdr:cNvSpPr>
          <a:spLocks/>
        </xdr:cNvSpPr>
      </xdr:nvSpPr>
      <xdr:spPr>
        <a:xfrm>
          <a:off x="2495550" y="5153025"/>
          <a:ext cx="209550"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28</xdr:row>
      <xdr:rowOff>114300</xdr:rowOff>
    </xdr:from>
    <xdr:to>
      <xdr:col>5</xdr:col>
      <xdr:colOff>276225</xdr:colOff>
      <xdr:row>29</xdr:row>
      <xdr:rowOff>95250</xdr:rowOff>
    </xdr:to>
    <xdr:sp>
      <xdr:nvSpPr>
        <xdr:cNvPr id="87" name="Text Box 61"/>
        <xdr:cNvSpPr txBox="1">
          <a:spLocks noChangeArrowheads="1"/>
        </xdr:cNvSpPr>
      </xdr:nvSpPr>
      <xdr:spPr>
        <a:xfrm>
          <a:off x="2743200" y="5457825"/>
          <a:ext cx="361950" cy="15240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6</a:t>
          </a:r>
        </a:p>
      </xdr:txBody>
    </xdr:sp>
    <xdr:clientData/>
  </xdr:twoCellAnchor>
  <xdr:twoCellAnchor>
    <xdr:from>
      <xdr:col>3</xdr:col>
      <xdr:colOff>381000</xdr:colOff>
      <xdr:row>24</xdr:row>
      <xdr:rowOff>85725</xdr:rowOff>
    </xdr:from>
    <xdr:to>
      <xdr:col>4</xdr:col>
      <xdr:colOff>161925</xdr:colOff>
      <xdr:row>24</xdr:row>
      <xdr:rowOff>228600</xdr:rowOff>
    </xdr:to>
    <xdr:sp>
      <xdr:nvSpPr>
        <xdr:cNvPr id="88" name="Text Box 61"/>
        <xdr:cNvSpPr txBox="1">
          <a:spLocks noChangeArrowheads="1"/>
        </xdr:cNvSpPr>
      </xdr:nvSpPr>
      <xdr:spPr>
        <a:xfrm>
          <a:off x="2333625" y="4600575"/>
          <a:ext cx="36195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14</xdr:row>
      <xdr:rowOff>57150</xdr:rowOff>
    </xdr:from>
    <xdr:to>
      <xdr:col>9</xdr:col>
      <xdr:colOff>123825</xdr:colOff>
      <xdr:row>16</xdr:row>
      <xdr:rowOff>142875</xdr:rowOff>
    </xdr:to>
    <xdr:sp>
      <xdr:nvSpPr>
        <xdr:cNvPr id="1" name="Line 1"/>
        <xdr:cNvSpPr>
          <a:spLocks/>
        </xdr:cNvSpPr>
      </xdr:nvSpPr>
      <xdr:spPr>
        <a:xfrm flipV="1">
          <a:off x="4581525" y="3619500"/>
          <a:ext cx="0" cy="5429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123825</xdr:colOff>
      <xdr:row>11</xdr:row>
      <xdr:rowOff>133350</xdr:rowOff>
    </xdr:from>
    <xdr:to>
      <xdr:col>9</xdr:col>
      <xdr:colOff>123825</xdr:colOff>
      <xdr:row>13</xdr:row>
      <xdr:rowOff>219075</xdr:rowOff>
    </xdr:to>
    <xdr:sp>
      <xdr:nvSpPr>
        <xdr:cNvPr id="2" name="Line 2"/>
        <xdr:cNvSpPr>
          <a:spLocks/>
        </xdr:cNvSpPr>
      </xdr:nvSpPr>
      <xdr:spPr>
        <a:xfrm flipV="1">
          <a:off x="4581525" y="3009900"/>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266700</xdr:colOff>
      <xdr:row>20</xdr:row>
      <xdr:rowOff>0</xdr:rowOff>
    </xdr:from>
    <xdr:to>
      <xdr:col>11</xdr:col>
      <xdr:colOff>9525</xdr:colOff>
      <xdr:row>22</xdr:row>
      <xdr:rowOff>161925</xdr:rowOff>
    </xdr:to>
    <xdr:sp>
      <xdr:nvSpPr>
        <xdr:cNvPr id="3" name="Line 3"/>
        <xdr:cNvSpPr>
          <a:spLocks/>
        </xdr:cNvSpPr>
      </xdr:nvSpPr>
      <xdr:spPr>
        <a:xfrm flipH="1" flipV="1">
          <a:off x="4991100" y="4895850"/>
          <a:ext cx="19050"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200025</xdr:colOff>
      <xdr:row>17</xdr:row>
      <xdr:rowOff>104775</xdr:rowOff>
    </xdr:from>
    <xdr:to>
      <xdr:col>11</xdr:col>
      <xdr:colOff>9525</xdr:colOff>
      <xdr:row>19</xdr:row>
      <xdr:rowOff>161925</xdr:rowOff>
    </xdr:to>
    <xdr:sp>
      <xdr:nvSpPr>
        <xdr:cNvPr id="4" name="Line 4"/>
        <xdr:cNvSpPr>
          <a:spLocks/>
        </xdr:cNvSpPr>
      </xdr:nvSpPr>
      <xdr:spPr>
        <a:xfrm flipH="1" flipV="1">
          <a:off x="4924425" y="4314825"/>
          <a:ext cx="857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25</xdr:row>
      <xdr:rowOff>123825</xdr:rowOff>
    </xdr:from>
    <xdr:to>
      <xdr:col>11</xdr:col>
      <xdr:colOff>9525</xdr:colOff>
      <xdr:row>28</xdr:row>
      <xdr:rowOff>161925</xdr:rowOff>
    </xdr:to>
    <xdr:sp>
      <xdr:nvSpPr>
        <xdr:cNvPr id="5" name="Line 5"/>
        <xdr:cNvSpPr>
          <a:spLocks/>
        </xdr:cNvSpPr>
      </xdr:nvSpPr>
      <xdr:spPr>
        <a:xfrm flipV="1">
          <a:off x="5000625" y="6210300"/>
          <a:ext cx="9525"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23</xdr:row>
      <xdr:rowOff>47625</xdr:rowOff>
    </xdr:from>
    <xdr:to>
      <xdr:col>11</xdr:col>
      <xdr:colOff>0</xdr:colOff>
      <xdr:row>25</xdr:row>
      <xdr:rowOff>76200</xdr:rowOff>
    </xdr:to>
    <xdr:sp>
      <xdr:nvSpPr>
        <xdr:cNvPr id="6" name="Line 6"/>
        <xdr:cNvSpPr>
          <a:spLocks/>
        </xdr:cNvSpPr>
      </xdr:nvSpPr>
      <xdr:spPr>
        <a:xfrm flipH="1" flipV="1">
          <a:off x="5000625" y="56292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104775</xdr:colOff>
      <xdr:row>31</xdr:row>
      <xdr:rowOff>152400</xdr:rowOff>
    </xdr:from>
    <xdr:to>
      <xdr:col>10</xdr:col>
      <xdr:colOff>257175</xdr:colOff>
      <xdr:row>34</xdr:row>
      <xdr:rowOff>171450</xdr:rowOff>
    </xdr:to>
    <xdr:sp>
      <xdr:nvSpPr>
        <xdr:cNvPr id="7" name="Line 7"/>
        <xdr:cNvSpPr>
          <a:spLocks/>
        </xdr:cNvSpPr>
      </xdr:nvSpPr>
      <xdr:spPr>
        <a:xfrm flipH="1" flipV="1">
          <a:off x="4829175" y="7610475"/>
          <a:ext cx="152400" cy="70485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9525</xdr:colOff>
      <xdr:row>29</xdr:row>
      <xdr:rowOff>133350</xdr:rowOff>
    </xdr:from>
    <xdr:to>
      <xdr:col>10</xdr:col>
      <xdr:colOff>95250</xdr:colOff>
      <xdr:row>31</xdr:row>
      <xdr:rowOff>104775</xdr:rowOff>
    </xdr:to>
    <xdr:sp>
      <xdr:nvSpPr>
        <xdr:cNvPr id="8" name="Line 8"/>
        <xdr:cNvSpPr>
          <a:spLocks/>
        </xdr:cNvSpPr>
      </xdr:nvSpPr>
      <xdr:spPr>
        <a:xfrm flipH="1" flipV="1">
          <a:off x="4733925" y="7134225"/>
          <a:ext cx="857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238125</xdr:colOff>
      <xdr:row>37</xdr:row>
      <xdr:rowOff>85725</xdr:rowOff>
    </xdr:from>
    <xdr:to>
      <xdr:col>11</xdr:col>
      <xdr:colOff>238125</xdr:colOff>
      <xdr:row>40</xdr:row>
      <xdr:rowOff>123825</xdr:rowOff>
    </xdr:to>
    <xdr:sp>
      <xdr:nvSpPr>
        <xdr:cNvPr id="9" name="Line 9"/>
        <xdr:cNvSpPr>
          <a:spLocks/>
        </xdr:cNvSpPr>
      </xdr:nvSpPr>
      <xdr:spPr>
        <a:xfrm flipV="1">
          <a:off x="5238750" y="8915400"/>
          <a:ext cx="0"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238125</xdr:colOff>
      <xdr:row>35</xdr:row>
      <xdr:rowOff>47625</xdr:rowOff>
    </xdr:from>
    <xdr:to>
      <xdr:col>11</xdr:col>
      <xdr:colOff>238125</xdr:colOff>
      <xdr:row>37</xdr:row>
      <xdr:rowOff>9525</xdr:rowOff>
    </xdr:to>
    <xdr:sp>
      <xdr:nvSpPr>
        <xdr:cNvPr id="10" name="Line 10"/>
        <xdr:cNvSpPr>
          <a:spLocks/>
        </xdr:cNvSpPr>
      </xdr:nvSpPr>
      <xdr:spPr>
        <a:xfrm flipV="1">
          <a:off x="5238750" y="842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152400</xdr:colOff>
      <xdr:row>43</xdr:row>
      <xdr:rowOff>142875</xdr:rowOff>
    </xdr:from>
    <xdr:to>
      <xdr:col>9</xdr:col>
      <xdr:colOff>161925</xdr:colOff>
      <xdr:row>46</xdr:row>
      <xdr:rowOff>133350</xdr:rowOff>
    </xdr:to>
    <xdr:sp>
      <xdr:nvSpPr>
        <xdr:cNvPr id="11" name="Line 11"/>
        <xdr:cNvSpPr>
          <a:spLocks/>
        </xdr:cNvSpPr>
      </xdr:nvSpPr>
      <xdr:spPr>
        <a:xfrm flipV="1">
          <a:off x="4610100" y="10306050"/>
          <a:ext cx="9525" cy="6762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161925</xdr:colOff>
      <xdr:row>41</xdr:row>
      <xdr:rowOff>104775</xdr:rowOff>
    </xdr:from>
    <xdr:to>
      <xdr:col>10</xdr:col>
      <xdr:colOff>66675</xdr:colOff>
      <xdr:row>43</xdr:row>
      <xdr:rowOff>76200</xdr:rowOff>
    </xdr:to>
    <xdr:sp>
      <xdr:nvSpPr>
        <xdr:cNvPr id="12" name="Line 12"/>
        <xdr:cNvSpPr>
          <a:spLocks/>
        </xdr:cNvSpPr>
      </xdr:nvSpPr>
      <xdr:spPr>
        <a:xfrm flipV="1">
          <a:off x="4619625" y="9810750"/>
          <a:ext cx="1714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142875</xdr:colOff>
      <xdr:row>49</xdr:row>
      <xdr:rowOff>28575</xdr:rowOff>
    </xdr:from>
    <xdr:to>
      <xdr:col>9</xdr:col>
      <xdr:colOff>152400</xdr:colOff>
      <xdr:row>52</xdr:row>
      <xdr:rowOff>114300</xdr:rowOff>
    </xdr:to>
    <xdr:sp>
      <xdr:nvSpPr>
        <xdr:cNvPr id="13" name="Line 13"/>
        <xdr:cNvSpPr>
          <a:spLocks/>
        </xdr:cNvSpPr>
      </xdr:nvSpPr>
      <xdr:spPr>
        <a:xfrm flipV="1">
          <a:off x="4600575" y="11525250"/>
          <a:ext cx="9525" cy="7715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152400</xdr:colOff>
      <xdr:row>47</xdr:row>
      <xdr:rowOff>76200</xdr:rowOff>
    </xdr:from>
    <xdr:to>
      <xdr:col>10</xdr:col>
      <xdr:colOff>38100</xdr:colOff>
      <xdr:row>48</xdr:row>
      <xdr:rowOff>200025</xdr:rowOff>
    </xdr:to>
    <xdr:sp>
      <xdr:nvSpPr>
        <xdr:cNvPr id="14" name="Line 14"/>
        <xdr:cNvSpPr>
          <a:spLocks/>
        </xdr:cNvSpPr>
      </xdr:nvSpPr>
      <xdr:spPr>
        <a:xfrm flipV="1">
          <a:off x="4610100" y="11115675"/>
          <a:ext cx="1524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196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twoCellAnchor>
    <xdr:from>
      <xdr:col>11</xdr:col>
      <xdr:colOff>676275</xdr:colOff>
      <xdr:row>19</xdr:row>
      <xdr:rowOff>9525</xdr:rowOff>
    </xdr:from>
    <xdr:to>
      <xdr:col>12</xdr:col>
      <xdr:colOff>95250</xdr:colOff>
      <xdr:row>21</xdr:row>
      <xdr:rowOff>104775</xdr:rowOff>
    </xdr:to>
    <xdr:sp>
      <xdr:nvSpPr>
        <xdr:cNvPr id="4" name="Rectangle 4"/>
        <xdr:cNvSpPr>
          <a:spLocks/>
        </xdr:cNvSpPr>
      </xdr:nvSpPr>
      <xdr:spPr>
        <a:xfrm>
          <a:off x="5591175" y="3267075"/>
          <a:ext cx="133350" cy="419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36"/>
  <sheetViews>
    <sheetView tabSelected="1" zoomScalePageLayoutView="0" workbookViewId="0" topLeftCell="A1">
      <selection activeCell="A4" sqref="A4:Q4"/>
    </sheetView>
  </sheetViews>
  <sheetFormatPr defaultColWidth="10.00390625" defaultRowHeight="14.25"/>
  <cols>
    <col min="1" max="1" width="11.25390625" style="70" customWidth="1"/>
    <col min="2" max="2" width="5.875" style="70" customWidth="1"/>
    <col min="3" max="3" width="8.50390625" style="70" customWidth="1"/>
    <col min="4" max="4" width="7.625" style="70" customWidth="1"/>
    <col min="5" max="5" width="3.875" style="70" customWidth="1"/>
    <col min="6" max="6" width="8.50390625" style="70" customWidth="1"/>
    <col min="7" max="7" width="7.00390625" style="70" customWidth="1"/>
    <col min="8" max="8" width="3.00390625" style="70" customWidth="1"/>
    <col min="9" max="9" width="5.00390625" style="70" customWidth="1"/>
    <col min="10" max="10" width="2.00390625" style="70" customWidth="1"/>
    <col min="11" max="11" width="6.75390625" style="70" customWidth="1"/>
    <col min="12" max="12" width="2.00390625" style="70" customWidth="1"/>
    <col min="13" max="13" width="2.875" style="70" customWidth="1"/>
    <col min="14" max="14" width="2.25390625" style="70" customWidth="1"/>
    <col min="15" max="15" width="2.75390625" style="70" customWidth="1"/>
    <col min="16" max="16" width="3.25390625" style="70" customWidth="1"/>
    <col min="17" max="17" width="8.50390625" style="70" customWidth="1"/>
    <col min="18" max="18" width="3.25390625" style="70" customWidth="1"/>
    <col min="19" max="19" width="2.25390625" style="70" customWidth="1"/>
    <col min="20" max="20" width="3.875" style="70" customWidth="1"/>
    <col min="21" max="21" width="8.00390625" style="70" customWidth="1"/>
    <col min="22" max="22" width="6.125" style="70" customWidth="1"/>
    <col min="23" max="16384" width="10.00390625" style="70" customWidth="1"/>
  </cols>
  <sheetData>
    <row r="1" spans="1:23" ht="15" customHeight="1" thickBot="1">
      <c r="A1" s="67" t="s">
        <v>244</v>
      </c>
      <c r="B1" s="67"/>
      <c r="C1" s="247" t="s">
        <v>245</v>
      </c>
      <c r="D1" s="247"/>
      <c r="E1" s="247"/>
      <c r="F1" s="247"/>
      <c r="G1" s="247"/>
      <c r="H1" s="247"/>
      <c r="I1" s="247"/>
      <c r="J1" s="247"/>
      <c r="K1" s="247"/>
      <c r="L1" s="247"/>
      <c r="M1" s="247"/>
      <c r="N1" s="247"/>
      <c r="O1" s="247"/>
      <c r="P1" s="247"/>
      <c r="Q1" s="247"/>
      <c r="R1" s="247"/>
      <c r="S1" s="68"/>
      <c r="T1" s="68"/>
      <c r="U1" s="69"/>
      <c r="V1" s="248"/>
      <c r="W1" s="249"/>
    </row>
    <row r="2" spans="1:24" s="79" customFormat="1" ht="19.5" customHeight="1" thickBot="1">
      <c r="A2" s="71" t="s">
        <v>257</v>
      </c>
      <c r="B2" s="72" t="s">
        <v>210</v>
      </c>
      <c r="C2" s="72"/>
      <c r="E2" s="72"/>
      <c r="F2" s="73"/>
      <c r="G2" s="250" t="s">
        <v>246</v>
      </c>
      <c r="H2" s="251"/>
      <c r="I2" s="74">
        <v>10</v>
      </c>
      <c r="J2" s="73"/>
      <c r="K2" s="250" t="s">
        <v>247</v>
      </c>
      <c r="L2" s="252"/>
      <c r="M2" s="253">
        <v>0.67</v>
      </c>
      <c r="N2" s="254"/>
      <c r="O2" s="250" t="s">
        <v>451</v>
      </c>
      <c r="P2" s="255"/>
      <c r="Q2" s="75">
        <v>35545</v>
      </c>
      <c r="R2" s="250" t="s">
        <v>248</v>
      </c>
      <c r="S2" s="255"/>
      <c r="T2" s="255"/>
      <c r="U2" s="236" t="s">
        <v>113</v>
      </c>
      <c r="V2" s="76"/>
      <c r="W2" s="77"/>
      <c r="X2" s="78"/>
    </row>
    <row r="3" spans="1:28" ht="19.5" customHeight="1" thickBot="1">
      <c r="A3" s="71" t="s">
        <v>78</v>
      </c>
      <c r="B3" s="261" t="s">
        <v>649</v>
      </c>
      <c r="C3" s="261"/>
      <c r="D3" s="261"/>
      <c r="E3" s="261"/>
      <c r="F3" s="262"/>
      <c r="G3" s="265" t="s">
        <v>249</v>
      </c>
      <c r="H3" s="266"/>
      <c r="I3" s="261">
        <v>1100</v>
      </c>
      <c r="J3" s="261"/>
      <c r="K3" s="261"/>
      <c r="L3" s="261"/>
      <c r="M3" s="261"/>
      <c r="N3" s="262"/>
      <c r="O3" s="80" t="s">
        <v>250</v>
      </c>
      <c r="P3" s="81"/>
      <c r="Q3" s="81"/>
      <c r="R3" s="263">
        <v>1</v>
      </c>
      <c r="S3" s="261"/>
      <c r="T3" s="261"/>
      <c r="U3" s="261"/>
      <c r="V3" s="261"/>
      <c r="W3" s="264"/>
      <c r="X3" s="82"/>
      <c r="Y3" s="82"/>
      <c r="Z3" s="82"/>
      <c r="AA3" s="82"/>
      <c r="AB3" s="82"/>
    </row>
    <row r="4" spans="1:28" ht="19.5" customHeight="1" thickBot="1">
      <c r="A4" s="259" t="s">
        <v>251</v>
      </c>
      <c r="B4" s="251"/>
      <c r="C4" s="251"/>
      <c r="D4" s="251"/>
      <c r="E4" s="251"/>
      <c r="F4" s="251"/>
      <c r="G4" s="251"/>
      <c r="H4" s="251"/>
      <c r="I4" s="251"/>
      <c r="J4" s="251"/>
      <c r="K4" s="251"/>
      <c r="L4" s="251"/>
      <c r="M4" s="251"/>
      <c r="N4" s="251"/>
      <c r="O4" s="251"/>
      <c r="P4" s="251"/>
      <c r="Q4" s="251"/>
      <c r="R4" s="260"/>
      <c r="S4" s="260"/>
      <c r="T4" s="260"/>
      <c r="U4" s="261"/>
      <c r="V4" s="261"/>
      <c r="W4" s="264"/>
      <c r="X4" s="82"/>
      <c r="Y4" s="82"/>
      <c r="Z4" s="82"/>
      <c r="AA4" s="82"/>
      <c r="AB4" s="82"/>
    </row>
    <row r="5" spans="1:23" s="87" customFormat="1" ht="15" customHeight="1">
      <c r="A5" s="83" t="s">
        <v>252</v>
      </c>
      <c r="B5" s="84"/>
      <c r="C5" s="84"/>
      <c r="D5" s="85"/>
      <c r="E5" s="85"/>
      <c r="F5" s="85"/>
      <c r="G5" s="85"/>
      <c r="H5" s="85"/>
      <c r="I5" s="85"/>
      <c r="J5" s="85"/>
      <c r="K5" s="84"/>
      <c r="L5" s="84"/>
      <c r="M5" s="85"/>
      <c r="N5" s="86"/>
      <c r="O5" s="256" t="s">
        <v>253</v>
      </c>
      <c r="P5" s="257"/>
      <c r="Q5" s="257"/>
      <c r="R5" s="257"/>
      <c r="S5" s="257"/>
      <c r="T5" s="257"/>
      <c r="U5" s="257"/>
      <c r="V5" s="257"/>
      <c r="W5" s="258"/>
    </row>
    <row r="6" spans="1:23" s="87" customFormat="1" ht="15" customHeight="1">
      <c r="A6" s="267"/>
      <c r="B6" s="268"/>
      <c r="C6" s="268"/>
      <c r="D6" s="268"/>
      <c r="E6" s="268"/>
      <c r="F6" s="268"/>
      <c r="G6" s="268"/>
      <c r="H6" s="268"/>
      <c r="I6" s="268"/>
      <c r="J6" s="268"/>
      <c r="K6" s="268"/>
      <c r="L6" s="268"/>
      <c r="M6" s="268"/>
      <c r="N6" s="269"/>
      <c r="O6" s="267" t="s">
        <v>211</v>
      </c>
      <c r="P6" s="274"/>
      <c r="Q6" s="274"/>
      <c r="R6" s="274"/>
      <c r="S6" s="274"/>
      <c r="T6" s="274"/>
      <c r="U6" s="274"/>
      <c r="V6" s="274"/>
      <c r="W6" s="275"/>
    </row>
    <row r="7" spans="1:23" ht="12.75">
      <c r="A7" s="270"/>
      <c r="B7" s="268"/>
      <c r="C7" s="268"/>
      <c r="D7" s="268"/>
      <c r="E7" s="268"/>
      <c r="F7" s="268"/>
      <c r="G7" s="268"/>
      <c r="H7" s="268"/>
      <c r="I7" s="268"/>
      <c r="J7" s="268"/>
      <c r="K7" s="268"/>
      <c r="L7" s="268"/>
      <c r="M7" s="268"/>
      <c r="N7" s="269"/>
      <c r="O7" s="267"/>
      <c r="P7" s="274"/>
      <c r="Q7" s="274"/>
      <c r="R7" s="274"/>
      <c r="S7" s="274"/>
      <c r="T7" s="274"/>
      <c r="U7" s="274"/>
      <c r="V7" s="274"/>
      <c r="W7" s="275"/>
    </row>
    <row r="8" spans="1:23" ht="13.5" customHeight="1" thickBot="1">
      <c r="A8" s="270"/>
      <c r="B8" s="268"/>
      <c r="C8" s="268"/>
      <c r="D8" s="268"/>
      <c r="E8" s="268"/>
      <c r="F8" s="268"/>
      <c r="G8" s="268"/>
      <c r="H8" s="268"/>
      <c r="I8" s="268"/>
      <c r="J8" s="268"/>
      <c r="K8" s="268"/>
      <c r="L8" s="268"/>
      <c r="M8" s="268"/>
      <c r="N8" s="269"/>
      <c r="O8" s="267"/>
      <c r="P8" s="274"/>
      <c r="Q8" s="274"/>
      <c r="R8" s="274"/>
      <c r="S8" s="274"/>
      <c r="T8" s="274"/>
      <c r="U8" s="274"/>
      <c r="V8" s="274"/>
      <c r="W8" s="275"/>
    </row>
    <row r="9" spans="1:23" ht="13.5" customHeight="1">
      <c r="A9" s="270"/>
      <c r="B9" s="268"/>
      <c r="C9" s="268"/>
      <c r="D9" s="268"/>
      <c r="E9" s="268"/>
      <c r="F9" s="268"/>
      <c r="G9" s="268"/>
      <c r="H9" s="268"/>
      <c r="I9" s="268"/>
      <c r="J9" s="268"/>
      <c r="K9" s="268"/>
      <c r="L9" s="268"/>
      <c r="M9" s="268"/>
      <c r="N9" s="269"/>
      <c r="O9" s="276" t="s">
        <v>254</v>
      </c>
      <c r="P9" s="277"/>
      <c r="Q9" s="277"/>
      <c r="R9" s="277"/>
      <c r="S9" s="277"/>
      <c r="T9" s="277"/>
      <c r="U9" s="277"/>
      <c r="V9" s="277"/>
      <c r="W9" s="278"/>
    </row>
    <row r="10" spans="1:23" ht="13.5" customHeight="1">
      <c r="A10" s="270"/>
      <c r="B10" s="268"/>
      <c r="C10" s="268"/>
      <c r="D10" s="268"/>
      <c r="E10" s="268"/>
      <c r="F10" s="268"/>
      <c r="G10" s="268"/>
      <c r="H10" s="268"/>
      <c r="I10" s="268"/>
      <c r="J10" s="268"/>
      <c r="K10" s="268"/>
      <c r="L10" s="268"/>
      <c r="M10" s="268"/>
      <c r="N10" s="269"/>
      <c r="O10" s="267" t="s">
        <v>212</v>
      </c>
      <c r="P10" s="274"/>
      <c r="Q10" s="274"/>
      <c r="R10" s="274"/>
      <c r="S10" s="274"/>
      <c r="T10" s="274"/>
      <c r="U10" s="274"/>
      <c r="V10" s="274"/>
      <c r="W10" s="275"/>
    </row>
    <row r="11" spans="1:23" ht="13.5" customHeight="1">
      <c r="A11" s="270"/>
      <c r="B11" s="268"/>
      <c r="C11" s="268"/>
      <c r="D11" s="268"/>
      <c r="E11" s="268"/>
      <c r="F11" s="268"/>
      <c r="G11" s="268"/>
      <c r="H11" s="268"/>
      <c r="I11" s="268"/>
      <c r="J11" s="268"/>
      <c r="K11" s="268"/>
      <c r="L11" s="268"/>
      <c r="M11" s="268"/>
      <c r="N11" s="269"/>
      <c r="O11" s="267"/>
      <c r="P11" s="274"/>
      <c r="Q11" s="274"/>
      <c r="R11" s="274"/>
      <c r="S11" s="274"/>
      <c r="T11" s="274"/>
      <c r="U11" s="274"/>
      <c r="V11" s="274"/>
      <c r="W11" s="275"/>
    </row>
    <row r="12" spans="1:23" ht="13.5" customHeight="1">
      <c r="A12" s="270"/>
      <c r="B12" s="268"/>
      <c r="C12" s="268"/>
      <c r="D12" s="268"/>
      <c r="E12" s="268"/>
      <c r="F12" s="268"/>
      <c r="G12" s="268"/>
      <c r="H12" s="268"/>
      <c r="I12" s="268"/>
      <c r="J12" s="268"/>
      <c r="K12" s="268"/>
      <c r="L12" s="268"/>
      <c r="M12" s="268"/>
      <c r="N12" s="269"/>
      <c r="O12" s="267"/>
      <c r="P12" s="274"/>
      <c r="Q12" s="274"/>
      <c r="R12" s="274"/>
      <c r="S12" s="274"/>
      <c r="T12" s="274"/>
      <c r="U12" s="274"/>
      <c r="V12" s="274"/>
      <c r="W12" s="275"/>
    </row>
    <row r="13" spans="1:23" ht="13.5" customHeight="1" thickBot="1">
      <c r="A13" s="270"/>
      <c r="B13" s="268"/>
      <c r="C13" s="268"/>
      <c r="D13" s="268"/>
      <c r="E13" s="268"/>
      <c r="F13" s="268"/>
      <c r="G13" s="268"/>
      <c r="H13" s="268"/>
      <c r="I13" s="268"/>
      <c r="J13" s="268"/>
      <c r="K13" s="268"/>
      <c r="L13" s="268"/>
      <c r="M13" s="268"/>
      <c r="N13" s="269"/>
      <c r="O13" s="267"/>
      <c r="P13" s="274"/>
      <c r="Q13" s="274"/>
      <c r="R13" s="274"/>
      <c r="S13" s="274"/>
      <c r="T13" s="274"/>
      <c r="U13" s="274"/>
      <c r="V13" s="274"/>
      <c r="W13" s="275"/>
    </row>
    <row r="14" spans="1:23" ht="13.5" customHeight="1">
      <c r="A14" s="270"/>
      <c r="B14" s="268"/>
      <c r="C14" s="268"/>
      <c r="D14" s="268"/>
      <c r="E14" s="268"/>
      <c r="F14" s="268"/>
      <c r="G14" s="268"/>
      <c r="H14" s="268"/>
      <c r="I14" s="268"/>
      <c r="J14" s="268"/>
      <c r="K14" s="268"/>
      <c r="L14" s="268"/>
      <c r="M14" s="268"/>
      <c r="N14" s="269"/>
      <c r="O14" s="276" t="s">
        <v>323</v>
      </c>
      <c r="P14" s="277"/>
      <c r="Q14" s="277"/>
      <c r="R14" s="277"/>
      <c r="S14" s="277"/>
      <c r="T14" s="277"/>
      <c r="U14" s="277"/>
      <c r="V14" s="277"/>
      <c r="W14" s="278"/>
    </row>
    <row r="15" spans="1:23" ht="13.5" customHeight="1">
      <c r="A15" s="270"/>
      <c r="B15" s="268"/>
      <c r="C15" s="268"/>
      <c r="D15" s="268"/>
      <c r="E15" s="268"/>
      <c r="F15" s="268"/>
      <c r="G15" s="268"/>
      <c r="H15" s="268"/>
      <c r="I15" s="268"/>
      <c r="J15" s="268"/>
      <c r="K15" s="268"/>
      <c r="L15" s="268"/>
      <c r="M15" s="268"/>
      <c r="N15" s="269"/>
      <c r="O15" s="267" t="s">
        <v>213</v>
      </c>
      <c r="P15" s="274"/>
      <c r="Q15" s="274"/>
      <c r="R15" s="274"/>
      <c r="S15" s="274"/>
      <c r="T15" s="274"/>
      <c r="U15" s="274"/>
      <c r="V15" s="274"/>
      <c r="W15" s="275"/>
    </row>
    <row r="16" spans="1:23" ht="13.5" customHeight="1">
      <c r="A16" s="270"/>
      <c r="B16" s="268"/>
      <c r="C16" s="268"/>
      <c r="D16" s="268"/>
      <c r="E16" s="268"/>
      <c r="F16" s="268"/>
      <c r="G16" s="268"/>
      <c r="H16" s="268"/>
      <c r="I16" s="268"/>
      <c r="J16" s="268"/>
      <c r="K16" s="268"/>
      <c r="L16" s="268"/>
      <c r="M16" s="268"/>
      <c r="N16" s="269"/>
      <c r="O16" s="267"/>
      <c r="P16" s="274"/>
      <c r="Q16" s="274"/>
      <c r="R16" s="274"/>
      <c r="S16" s="274"/>
      <c r="T16" s="274"/>
      <c r="U16" s="274"/>
      <c r="V16" s="274"/>
      <c r="W16" s="275"/>
    </row>
    <row r="17" spans="1:23" ht="13.5" customHeight="1">
      <c r="A17" s="270"/>
      <c r="B17" s="268"/>
      <c r="C17" s="268"/>
      <c r="D17" s="268"/>
      <c r="E17" s="268"/>
      <c r="F17" s="268"/>
      <c r="G17" s="268"/>
      <c r="H17" s="268"/>
      <c r="I17" s="268"/>
      <c r="J17" s="268"/>
      <c r="K17" s="268"/>
      <c r="L17" s="268"/>
      <c r="M17" s="268"/>
      <c r="N17" s="269"/>
      <c r="O17" s="267"/>
      <c r="P17" s="274"/>
      <c r="Q17" s="274"/>
      <c r="R17" s="274"/>
      <c r="S17" s="274"/>
      <c r="T17" s="274"/>
      <c r="U17" s="274"/>
      <c r="V17" s="274"/>
      <c r="W17" s="275"/>
    </row>
    <row r="18" spans="1:23" ht="13.5" customHeight="1">
      <c r="A18" s="270"/>
      <c r="B18" s="268"/>
      <c r="C18" s="268"/>
      <c r="D18" s="268"/>
      <c r="E18" s="268"/>
      <c r="F18" s="268"/>
      <c r="G18" s="268"/>
      <c r="H18" s="268"/>
      <c r="I18" s="268"/>
      <c r="J18" s="268"/>
      <c r="K18" s="268"/>
      <c r="L18" s="268"/>
      <c r="M18" s="268"/>
      <c r="N18" s="269"/>
      <c r="O18" s="267"/>
      <c r="P18" s="274"/>
      <c r="Q18" s="274"/>
      <c r="R18" s="274"/>
      <c r="S18" s="274"/>
      <c r="T18" s="274"/>
      <c r="U18" s="274"/>
      <c r="V18" s="274"/>
      <c r="W18" s="275"/>
    </row>
    <row r="19" spans="1:23" ht="13.5" customHeight="1">
      <c r="A19" s="270"/>
      <c r="B19" s="268"/>
      <c r="C19" s="268"/>
      <c r="D19" s="268"/>
      <c r="E19" s="268"/>
      <c r="F19" s="268"/>
      <c r="G19" s="268"/>
      <c r="H19" s="268"/>
      <c r="I19" s="268"/>
      <c r="J19" s="268"/>
      <c r="K19" s="268"/>
      <c r="L19" s="268"/>
      <c r="M19" s="268"/>
      <c r="N19" s="269"/>
      <c r="O19" s="267"/>
      <c r="P19" s="274"/>
      <c r="Q19" s="274"/>
      <c r="R19" s="274"/>
      <c r="S19" s="274"/>
      <c r="T19" s="274"/>
      <c r="U19" s="274"/>
      <c r="V19" s="274"/>
      <c r="W19" s="275"/>
    </row>
    <row r="20" spans="1:23" ht="13.5" customHeight="1">
      <c r="A20" s="270"/>
      <c r="B20" s="268"/>
      <c r="C20" s="268"/>
      <c r="D20" s="268"/>
      <c r="E20" s="268"/>
      <c r="F20" s="268"/>
      <c r="G20" s="268"/>
      <c r="H20" s="268"/>
      <c r="I20" s="268"/>
      <c r="J20" s="268"/>
      <c r="K20" s="268"/>
      <c r="L20" s="268"/>
      <c r="M20" s="268"/>
      <c r="N20" s="269"/>
      <c r="O20" s="267"/>
      <c r="P20" s="274"/>
      <c r="Q20" s="274"/>
      <c r="R20" s="274"/>
      <c r="S20" s="274"/>
      <c r="T20" s="274"/>
      <c r="U20" s="274"/>
      <c r="V20" s="274"/>
      <c r="W20" s="275"/>
    </row>
    <row r="21" spans="1:23" ht="13.5" customHeight="1">
      <c r="A21" s="270"/>
      <c r="B21" s="268"/>
      <c r="C21" s="268"/>
      <c r="D21" s="268"/>
      <c r="E21" s="268"/>
      <c r="F21" s="268"/>
      <c r="G21" s="268"/>
      <c r="H21" s="268"/>
      <c r="I21" s="268"/>
      <c r="J21" s="268"/>
      <c r="K21" s="268"/>
      <c r="L21" s="268"/>
      <c r="M21" s="268"/>
      <c r="N21" s="269"/>
      <c r="O21" s="267"/>
      <c r="P21" s="274"/>
      <c r="Q21" s="274"/>
      <c r="R21" s="274"/>
      <c r="S21" s="274"/>
      <c r="T21" s="274"/>
      <c r="U21" s="274"/>
      <c r="V21" s="274"/>
      <c r="W21" s="275"/>
    </row>
    <row r="22" spans="1:23" ht="13.5" customHeight="1" thickBot="1">
      <c r="A22" s="270"/>
      <c r="B22" s="268"/>
      <c r="C22" s="268"/>
      <c r="D22" s="268"/>
      <c r="E22" s="268"/>
      <c r="F22" s="268"/>
      <c r="G22" s="268"/>
      <c r="H22" s="268"/>
      <c r="I22" s="268"/>
      <c r="J22" s="268"/>
      <c r="K22" s="268"/>
      <c r="L22" s="268"/>
      <c r="M22" s="268"/>
      <c r="N22" s="269"/>
      <c r="O22" s="279"/>
      <c r="P22" s="280"/>
      <c r="Q22" s="280"/>
      <c r="R22" s="280"/>
      <c r="S22" s="280"/>
      <c r="T22" s="280"/>
      <c r="U22" s="280"/>
      <c r="V22" s="280"/>
      <c r="W22" s="281"/>
    </row>
    <row r="23" spans="1:23" ht="23.25" customHeight="1">
      <c r="A23" s="270"/>
      <c r="B23" s="268"/>
      <c r="C23" s="268"/>
      <c r="D23" s="268"/>
      <c r="E23" s="268"/>
      <c r="F23" s="268"/>
      <c r="G23" s="268"/>
      <c r="H23" s="268"/>
      <c r="I23" s="268"/>
      <c r="J23" s="268"/>
      <c r="K23" s="268"/>
      <c r="L23" s="268"/>
      <c r="M23" s="268"/>
      <c r="N23" s="269"/>
      <c r="O23" s="282" t="s">
        <v>324</v>
      </c>
      <c r="P23" s="277"/>
      <c r="Q23" s="277"/>
      <c r="R23" s="277"/>
      <c r="S23" s="277"/>
      <c r="T23" s="277"/>
      <c r="U23" s="277"/>
      <c r="V23" s="277"/>
      <c r="W23" s="278"/>
    </row>
    <row r="24" spans="1:23" ht="13.5" customHeight="1">
      <c r="A24" s="270"/>
      <c r="B24" s="268"/>
      <c r="C24" s="268"/>
      <c r="D24" s="268"/>
      <c r="E24" s="268"/>
      <c r="F24" s="268"/>
      <c r="G24" s="268"/>
      <c r="H24" s="268"/>
      <c r="I24" s="268"/>
      <c r="J24" s="268"/>
      <c r="K24" s="268"/>
      <c r="L24" s="268"/>
      <c r="M24" s="268"/>
      <c r="N24" s="269"/>
      <c r="O24" s="283"/>
      <c r="P24" s="284"/>
      <c r="Q24" s="284"/>
      <c r="R24" s="284"/>
      <c r="S24" s="284"/>
      <c r="T24" s="284"/>
      <c r="U24" s="284"/>
      <c r="V24" s="284"/>
      <c r="W24" s="285"/>
    </row>
    <row r="25" spans="1:23" ht="24.75" customHeight="1">
      <c r="A25" s="270"/>
      <c r="B25" s="268"/>
      <c r="C25" s="268"/>
      <c r="D25" s="268"/>
      <c r="E25" s="268"/>
      <c r="F25" s="268"/>
      <c r="G25" s="268"/>
      <c r="H25" s="268"/>
      <c r="I25" s="268"/>
      <c r="J25" s="268"/>
      <c r="K25" s="268"/>
      <c r="L25" s="268"/>
      <c r="M25" s="268"/>
      <c r="N25" s="269"/>
      <c r="O25" s="283"/>
      <c r="P25" s="284"/>
      <c r="Q25" s="284"/>
      <c r="R25" s="284"/>
      <c r="S25" s="284"/>
      <c r="T25" s="284"/>
      <c r="U25" s="284"/>
      <c r="V25" s="284"/>
      <c r="W25" s="285"/>
    </row>
    <row r="26" spans="1:23" ht="13.5" customHeight="1">
      <c r="A26" s="270"/>
      <c r="B26" s="268"/>
      <c r="C26" s="268"/>
      <c r="D26" s="268"/>
      <c r="E26" s="268"/>
      <c r="F26" s="268"/>
      <c r="G26" s="268"/>
      <c r="H26" s="268"/>
      <c r="I26" s="268"/>
      <c r="J26" s="268"/>
      <c r="K26" s="268"/>
      <c r="L26" s="268"/>
      <c r="M26" s="268"/>
      <c r="N26" s="269"/>
      <c r="O26" s="283"/>
      <c r="P26" s="284"/>
      <c r="Q26" s="284"/>
      <c r="R26" s="284"/>
      <c r="S26" s="284"/>
      <c r="T26" s="284"/>
      <c r="U26" s="284"/>
      <c r="V26" s="284"/>
      <c r="W26" s="285"/>
    </row>
    <row r="27" spans="1:23" ht="13.5" customHeight="1">
      <c r="A27" s="270"/>
      <c r="B27" s="268"/>
      <c r="C27" s="268"/>
      <c r="D27" s="268"/>
      <c r="E27" s="268"/>
      <c r="F27" s="268"/>
      <c r="G27" s="268"/>
      <c r="H27" s="268"/>
      <c r="I27" s="268"/>
      <c r="J27" s="268"/>
      <c r="K27" s="268"/>
      <c r="L27" s="268"/>
      <c r="M27" s="268"/>
      <c r="N27" s="269"/>
      <c r="O27" s="283"/>
      <c r="P27" s="284"/>
      <c r="Q27" s="284"/>
      <c r="R27" s="284"/>
      <c r="S27" s="284"/>
      <c r="T27" s="284"/>
      <c r="U27" s="284"/>
      <c r="V27" s="284"/>
      <c r="W27" s="285"/>
    </row>
    <row r="28" spans="1:23" ht="13.5" customHeight="1">
      <c r="A28" s="270"/>
      <c r="B28" s="268"/>
      <c r="C28" s="268"/>
      <c r="D28" s="268"/>
      <c r="E28" s="268"/>
      <c r="F28" s="268"/>
      <c r="G28" s="268"/>
      <c r="H28" s="268"/>
      <c r="I28" s="268"/>
      <c r="J28" s="268"/>
      <c r="K28" s="268"/>
      <c r="L28" s="268"/>
      <c r="M28" s="268"/>
      <c r="N28" s="269"/>
      <c r="O28" s="283"/>
      <c r="P28" s="284"/>
      <c r="Q28" s="284"/>
      <c r="R28" s="284"/>
      <c r="S28" s="284"/>
      <c r="T28" s="284"/>
      <c r="U28" s="284"/>
      <c r="V28" s="284"/>
      <c r="W28" s="285"/>
    </row>
    <row r="29" spans="1:23" ht="13.5" customHeight="1">
      <c r="A29" s="270"/>
      <c r="B29" s="268"/>
      <c r="C29" s="268"/>
      <c r="D29" s="268"/>
      <c r="E29" s="268"/>
      <c r="F29" s="268"/>
      <c r="G29" s="268"/>
      <c r="H29" s="268"/>
      <c r="I29" s="268"/>
      <c r="J29" s="268"/>
      <c r="K29" s="268"/>
      <c r="L29" s="268"/>
      <c r="M29" s="268"/>
      <c r="N29" s="269"/>
      <c r="O29" s="283"/>
      <c r="P29" s="284"/>
      <c r="Q29" s="284"/>
      <c r="R29" s="284"/>
      <c r="S29" s="284"/>
      <c r="T29" s="284"/>
      <c r="U29" s="284"/>
      <c r="V29" s="284"/>
      <c r="W29" s="285"/>
    </row>
    <row r="30" spans="1:23" ht="13.5" customHeight="1">
      <c r="A30" s="270"/>
      <c r="B30" s="268"/>
      <c r="C30" s="268"/>
      <c r="D30" s="268"/>
      <c r="E30" s="268"/>
      <c r="F30" s="268"/>
      <c r="G30" s="268"/>
      <c r="H30" s="268"/>
      <c r="I30" s="268"/>
      <c r="J30" s="268"/>
      <c r="K30" s="268"/>
      <c r="L30" s="268"/>
      <c r="M30" s="268"/>
      <c r="N30" s="269"/>
      <c r="O30" s="286"/>
      <c r="P30" s="287"/>
      <c r="Q30" s="287"/>
      <c r="R30" s="287"/>
      <c r="S30" s="287"/>
      <c r="T30" s="287"/>
      <c r="U30" s="287"/>
      <c r="V30" s="287"/>
      <c r="W30" s="288"/>
    </row>
    <row r="31" spans="1:23" ht="13.5" customHeight="1">
      <c r="A31" s="270"/>
      <c r="B31" s="268"/>
      <c r="C31" s="268"/>
      <c r="D31" s="268"/>
      <c r="E31" s="268"/>
      <c r="F31" s="268"/>
      <c r="G31" s="268"/>
      <c r="H31" s="268"/>
      <c r="I31" s="268"/>
      <c r="J31" s="268"/>
      <c r="K31" s="268"/>
      <c r="L31" s="268"/>
      <c r="M31" s="268"/>
      <c r="N31" s="269"/>
      <c r="O31" s="286"/>
      <c r="P31" s="287"/>
      <c r="Q31" s="287"/>
      <c r="R31" s="287"/>
      <c r="S31" s="287"/>
      <c r="T31" s="287"/>
      <c r="U31" s="287"/>
      <c r="V31" s="287"/>
      <c r="W31" s="288"/>
    </row>
    <row r="32" spans="1:23" ht="13.5" customHeight="1">
      <c r="A32" s="270"/>
      <c r="B32" s="268"/>
      <c r="C32" s="268"/>
      <c r="D32" s="268"/>
      <c r="E32" s="268"/>
      <c r="F32" s="268"/>
      <c r="G32" s="268"/>
      <c r="H32" s="268"/>
      <c r="I32" s="268"/>
      <c r="J32" s="268"/>
      <c r="K32" s="268"/>
      <c r="L32" s="268"/>
      <c r="M32" s="268"/>
      <c r="N32" s="269"/>
      <c r="O32" s="286"/>
      <c r="P32" s="287"/>
      <c r="Q32" s="287"/>
      <c r="R32" s="287"/>
      <c r="S32" s="287"/>
      <c r="T32" s="287"/>
      <c r="U32" s="287"/>
      <c r="V32" s="287"/>
      <c r="W32" s="288"/>
    </row>
    <row r="33" spans="1:23" ht="13.5" customHeight="1">
      <c r="A33" s="270"/>
      <c r="B33" s="268"/>
      <c r="C33" s="268"/>
      <c r="D33" s="268"/>
      <c r="E33" s="268"/>
      <c r="F33" s="268"/>
      <c r="G33" s="268"/>
      <c r="H33" s="268"/>
      <c r="I33" s="268"/>
      <c r="J33" s="268"/>
      <c r="K33" s="268"/>
      <c r="L33" s="268"/>
      <c r="M33" s="268"/>
      <c r="N33" s="269"/>
      <c r="O33" s="286"/>
      <c r="P33" s="287"/>
      <c r="Q33" s="287"/>
      <c r="R33" s="287"/>
      <c r="S33" s="287"/>
      <c r="T33" s="287"/>
      <c r="U33" s="287"/>
      <c r="V33" s="287"/>
      <c r="W33" s="288"/>
    </row>
    <row r="34" spans="1:23" ht="13.5" customHeight="1">
      <c r="A34" s="270"/>
      <c r="B34" s="268"/>
      <c r="C34" s="268"/>
      <c r="D34" s="268"/>
      <c r="E34" s="268"/>
      <c r="F34" s="268"/>
      <c r="G34" s="268"/>
      <c r="H34" s="268"/>
      <c r="I34" s="268"/>
      <c r="J34" s="268"/>
      <c r="K34" s="268"/>
      <c r="L34" s="268"/>
      <c r="M34" s="268"/>
      <c r="N34" s="269"/>
      <c r="O34" s="286"/>
      <c r="P34" s="287"/>
      <c r="Q34" s="287"/>
      <c r="R34" s="287"/>
      <c r="S34" s="287"/>
      <c r="T34" s="287"/>
      <c r="U34" s="287"/>
      <c r="V34" s="287"/>
      <c r="W34" s="288"/>
    </row>
    <row r="35" spans="1:23" ht="13.5" customHeight="1">
      <c r="A35" s="270"/>
      <c r="B35" s="268"/>
      <c r="C35" s="268"/>
      <c r="D35" s="268"/>
      <c r="E35" s="268"/>
      <c r="F35" s="268"/>
      <c r="G35" s="268"/>
      <c r="H35" s="268"/>
      <c r="I35" s="268"/>
      <c r="J35" s="268"/>
      <c r="K35" s="268"/>
      <c r="L35" s="268"/>
      <c r="M35" s="268"/>
      <c r="N35" s="269"/>
      <c r="O35" s="286"/>
      <c r="P35" s="287"/>
      <c r="Q35" s="287"/>
      <c r="R35" s="287"/>
      <c r="S35" s="287"/>
      <c r="T35" s="287"/>
      <c r="U35" s="287"/>
      <c r="V35" s="287"/>
      <c r="W35" s="288"/>
    </row>
    <row r="36" spans="1:23" ht="13.5" customHeight="1" thickBot="1">
      <c r="A36" s="271"/>
      <c r="B36" s="272"/>
      <c r="C36" s="272"/>
      <c r="D36" s="272"/>
      <c r="E36" s="272"/>
      <c r="F36" s="272"/>
      <c r="G36" s="272"/>
      <c r="H36" s="272"/>
      <c r="I36" s="272"/>
      <c r="J36" s="272"/>
      <c r="K36" s="272"/>
      <c r="L36" s="272"/>
      <c r="M36" s="272"/>
      <c r="N36" s="273"/>
      <c r="O36" s="289"/>
      <c r="P36" s="290"/>
      <c r="Q36" s="290"/>
      <c r="R36" s="290"/>
      <c r="S36" s="290"/>
      <c r="T36" s="290"/>
      <c r="U36" s="290"/>
      <c r="V36" s="290"/>
      <c r="W36" s="291"/>
    </row>
  </sheetData>
  <sheetProtection/>
  <mergeCells count="24">
    <mergeCell ref="A6:N36"/>
    <mergeCell ref="O6:W8"/>
    <mergeCell ref="O9:W9"/>
    <mergeCell ref="O10:W13"/>
    <mergeCell ref="O14:W14"/>
    <mergeCell ref="O15:W22"/>
    <mergeCell ref="O23:W23"/>
    <mergeCell ref="O24:W29"/>
    <mergeCell ref="O30:W36"/>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W63"/>
  <sheetViews>
    <sheetView showGridLines="0" zoomScalePageLayoutView="0" workbookViewId="0" topLeftCell="A1">
      <selection activeCell="A1" sqref="A1:D1"/>
    </sheetView>
  </sheetViews>
  <sheetFormatPr defaultColWidth="11.00390625" defaultRowHeight="14.25"/>
  <cols>
    <col min="1" max="1" width="8.50390625" style="23" customWidth="1"/>
    <col min="2" max="2" width="8.75390625" style="23" customWidth="1"/>
    <col min="3" max="3" width="6.875" style="23" customWidth="1"/>
    <col min="4" max="4" width="4.875" style="23" customWidth="1"/>
    <col min="5" max="5" width="10.00390625" style="23" customWidth="1"/>
    <col min="6" max="9" width="4.875" style="23" customWidth="1"/>
    <col min="10" max="10" width="3.50390625" style="23" customWidth="1"/>
    <col min="11" max="11" width="3.625" style="23" customWidth="1"/>
    <col min="12" max="12" width="7.125" style="23" customWidth="1"/>
    <col min="13" max="14" width="4.875" style="23" customWidth="1"/>
    <col min="15" max="18" width="5.00390625" style="23" customWidth="1"/>
    <col min="19" max="19" width="3.875" style="23" customWidth="1"/>
    <col min="20" max="20" width="12.75390625" style="23" customWidth="1"/>
    <col min="21" max="16384" width="11.00390625" style="23" customWidth="1"/>
  </cols>
  <sheetData>
    <row r="1" spans="1:20" s="20" customFormat="1" ht="22.5" customHeight="1" thickBot="1">
      <c r="A1" s="368" t="s">
        <v>384</v>
      </c>
      <c r="B1" s="369"/>
      <c r="C1" s="369"/>
      <c r="D1" s="369"/>
      <c r="E1" s="391"/>
      <c r="F1" s="392"/>
      <c r="G1" s="392"/>
      <c r="H1" s="392"/>
      <c r="I1" s="392"/>
      <c r="J1" s="392"/>
      <c r="K1" s="392"/>
      <c r="L1" s="392"/>
      <c r="M1" s="393"/>
      <c r="N1" s="385" t="s">
        <v>449</v>
      </c>
      <c r="O1" s="385"/>
      <c r="P1" s="385"/>
      <c r="Q1" s="385"/>
      <c r="R1" s="385"/>
      <c r="S1" s="385"/>
      <c r="T1" s="386"/>
    </row>
    <row r="2" spans="1:20" ht="30" customHeight="1">
      <c r="A2" s="21" t="s">
        <v>450</v>
      </c>
      <c r="B2" s="394" t="str">
        <f>Form1!B2</f>
        <v>Bannwald Flüelen</v>
      </c>
      <c r="C2" s="395"/>
      <c r="D2" s="395"/>
      <c r="E2" s="395"/>
      <c r="F2" s="387" t="s">
        <v>451</v>
      </c>
      <c r="G2" s="390"/>
      <c r="H2" s="396">
        <f>Form1!Q2</f>
        <v>35545</v>
      </c>
      <c r="I2" s="396"/>
      <c r="J2" s="396"/>
      <c r="K2" s="396"/>
      <c r="L2" s="396"/>
      <c r="M2" s="387" t="s">
        <v>452</v>
      </c>
      <c r="N2" s="387"/>
      <c r="O2" s="387"/>
      <c r="P2" s="388" t="str">
        <f>Form1!U2</f>
        <v>Schwitter/ Annen/ GWG</v>
      </c>
      <c r="Q2" s="388"/>
      <c r="R2" s="388"/>
      <c r="S2" s="388"/>
      <c r="T2" s="389"/>
    </row>
    <row r="3" spans="1:20" ht="3.75" customHeight="1" thickBot="1">
      <c r="A3" s="378"/>
      <c r="B3" s="379"/>
      <c r="C3" s="379"/>
      <c r="D3" s="379"/>
      <c r="E3" s="379"/>
      <c r="F3" s="379"/>
      <c r="G3" s="379"/>
      <c r="H3" s="379"/>
      <c r="I3" s="379"/>
      <c r="J3" s="379"/>
      <c r="K3" s="379"/>
      <c r="L3" s="379"/>
      <c r="M3" s="379"/>
      <c r="N3" s="379"/>
      <c r="O3" s="379"/>
      <c r="P3" s="379"/>
      <c r="Q3" s="379"/>
      <c r="R3" s="379"/>
      <c r="S3" s="379"/>
      <c r="T3" s="380"/>
    </row>
    <row r="4" spans="1:20" ht="30" customHeight="1" thickBot="1">
      <c r="A4" s="362" t="s">
        <v>193</v>
      </c>
      <c r="B4" s="363"/>
      <c r="C4" s="363"/>
      <c r="D4" s="363"/>
      <c r="E4" s="360"/>
      <c r="F4" s="360"/>
      <c r="G4" s="360"/>
      <c r="H4" s="360"/>
      <c r="I4" s="360"/>
      <c r="J4" s="360"/>
      <c r="K4" s="360"/>
      <c r="L4" s="360"/>
      <c r="M4" s="360"/>
      <c r="N4" s="360"/>
      <c r="O4" s="360"/>
      <c r="P4" s="360"/>
      <c r="Q4" s="360"/>
      <c r="R4" s="360"/>
      <c r="S4" s="360"/>
      <c r="T4" s="361"/>
    </row>
    <row r="5" spans="1:20" ht="15" customHeight="1" thickBot="1">
      <c r="A5" s="366" t="s">
        <v>194</v>
      </c>
      <c r="B5" s="367"/>
      <c r="C5" s="367"/>
      <c r="D5" s="367"/>
      <c r="E5" s="17"/>
      <c r="F5" s="17"/>
      <c r="G5" s="17"/>
      <c r="H5" s="17"/>
      <c r="I5" s="17"/>
      <c r="J5" s="17"/>
      <c r="K5" s="17"/>
      <c r="L5" s="17"/>
      <c r="M5" s="17"/>
      <c r="N5" s="17"/>
      <c r="O5" s="17"/>
      <c r="P5" s="17"/>
      <c r="Q5" s="17"/>
      <c r="R5" s="18"/>
      <c r="S5" s="19">
        <f>IF(OR(Naturgefahr!A1=2,Naturgefahr!A1=8,Naturgefahr!A1=10,Naturgefahr!A1=13),"X","")</f>
      </c>
      <c r="T5" s="16" t="s">
        <v>535</v>
      </c>
    </row>
    <row r="6" spans="1:20" ht="15" customHeight="1" thickBot="1">
      <c r="A6" s="366"/>
      <c r="B6" s="367"/>
      <c r="C6" s="367"/>
      <c r="D6" s="367"/>
      <c r="E6" s="63"/>
      <c r="F6" s="63"/>
      <c r="G6" s="63"/>
      <c r="H6" s="63"/>
      <c r="I6" s="63"/>
      <c r="J6" s="63"/>
      <c r="K6" s="63"/>
      <c r="L6" s="63"/>
      <c r="M6" s="64"/>
      <c r="N6" s="64"/>
      <c r="O6" s="65"/>
      <c r="P6" s="64"/>
      <c r="Q6" s="64"/>
      <c r="R6" s="60"/>
      <c r="S6" s="61" t="str">
        <f>IF(OR(Naturgefahr!A1=3,Naturgefahr!A1=4,Naturgefahr!A1=5,Naturgefahr!A1=6,Naturgefahr!A1=7,Naturgefahr!A1=9,Naturgefahr!A1=12),"X","")</f>
        <v>X</v>
      </c>
      <c r="T6" s="62" t="s">
        <v>536</v>
      </c>
    </row>
    <row r="7" spans="1:20" ht="30" customHeight="1" thickBot="1">
      <c r="A7" s="381" t="s">
        <v>453</v>
      </c>
      <c r="B7" s="382"/>
      <c r="C7" s="382"/>
      <c r="D7" s="382"/>
      <c r="E7" s="382"/>
      <c r="F7" s="382"/>
      <c r="G7" s="382"/>
      <c r="H7" s="59"/>
      <c r="I7" s="59"/>
      <c r="J7" s="59"/>
      <c r="K7" s="59"/>
      <c r="L7" s="59"/>
      <c r="M7" s="59"/>
      <c r="N7" s="59"/>
      <c r="O7" s="59"/>
      <c r="P7" s="59"/>
      <c r="Q7" s="59"/>
      <c r="R7" s="364"/>
      <c r="S7" s="364"/>
      <c r="T7" s="365"/>
    </row>
    <row r="8" spans="1:20" ht="35.25" customHeight="1" thickBot="1">
      <c r="A8" s="425" t="s">
        <v>454</v>
      </c>
      <c r="B8" s="426"/>
      <c r="C8" s="440" t="s">
        <v>128</v>
      </c>
      <c r="D8" s="441"/>
      <c r="E8" s="442"/>
      <c r="F8" s="425" t="s">
        <v>455</v>
      </c>
      <c r="G8" s="434"/>
      <c r="H8" s="434"/>
      <c r="I8" s="434"/>
      <c r="J8" s="457" t="s">
        <v>403</v>
      </c>
      <c r="K8" s="458"/>
      <c r="L8" s="458"/>
      <c r="M8" s="425" t="s">
        <v>457</v>
      </c>
      <c r="N8" s="434"/>
      <c r="O8" s="434"/>
      <c r="P8" s="461"/>
      <c r="Q8" s="463" t="s">
        <v>458</v>
      </c>
      <c r="R8" s="466" t="s">
        <v>200</v>
      </c>
      <c r="S8" s="467"/>
      <c r="T8" s="468"/>
    </row>
    <row r="9" spans="1:20" ht="15" customHeight="1">
      <c r="A9" s="427"/>
      <c r="B9" s="426"/>
      <c r="C9" s="440"/>
      <c r="D9" s="441"/>
      <c r="E9" s="442"/>
      <c r="F9" s="435"/>
      <c r="G9" s="434"/>
      <c r="H9" s="434"/>
      <c r="I9" s="434"/>
      <c r="J9" s="24"/>
      <c r="K9" s="430" t="s">
        <v>456</v>
      </c>
      <c r="L9" s="431"/>
      <c r="M9" s="435"/>
      <c r="N9" s="434"/>
      <c r="O9" s="434"/>
      <c r="P9" s="461"/>
      <c r="Q9" s="464"/>
      <c r="R9" s="469" t="s">
        <v>199</v>
      </c>
      <c r="S9" s="470"/>
      <c r="T9" s="471"/>
    </row>
    <row r="10" spans="1:20" ht="15" customHeight="1">
      <c r="A10" s="427"/>
      <c r="B10" s="426"/>
      <c r="C10" s="440"/>
      <c r="D10" s="441"/>
      <c r="E10" s="442"/>
      <c r="F10" s="435"/>
      <c r="G10" s="434"/>
      <c r="H10" s="434"/>
      <c r="I10" s="434"/>
      <c r="J10" s="25"/>
      <c r="K10" s="432" t="s">
        <v>459</v>
      </c>
      <c r="L10" s="433"/>
      <c r="M10" s="435"/>
      <c r="N10" s="434"/>
      <c r="O10" s="434"/>
      <c r="P10" s="461"/>
      <c r="Q10" s="464"/>
      <c r="R10" s="425"/>
      <c r="S10" s="472"/>
      <c r="T10" s="473"/>
    </row>
    <row r="11" spans="1:20" ht="15" customHeight="1" thickBot="1">
      <c r="A11" s="428"/>
      <c r="B11" s="429"/>
      <c r="C11" s="443"/>
      <c r="D11" s="444"/>
      <c r="E11" s="445"/>
      <c r="F11" s="436"/>
      <c r="G11" s="437"/>
      <c r="H11" s="437"/>
      <c r="I11" s="437"/>
      <c r="J11" s="27"/>
      <c r="K11" s="455" t="s">
        <v>455</v>
      </c>
      <c r="L11" s="456"/>
      <c r="M11" s="436"/>
      <c r="N11" s="437"/>
      <c r="O11" s="437"/>
      <c r="P11" s="462"/>
      <c r="Q11" s="465"/>
      <c r="R11" s="474" t="s">
        <v>402</v>
      </c>
      <c r="S11" s="475"/>
      <c r="T11" s="476"/>
    </row>
    <row r="12" spans="1:23" ht="18" customHeight="1">
      <c r="A12" s="407"/>
      <c r="B12" s="408"/>
      <c r="C12" s="345" t="str">
        <f>INDEX(Minimalprofil!A2:H107,Minimalprofil!A1,2)</f>
        <v>Bu 30 - 80 %
Ta 10 - 60 %
Fi 0 - 30 %
BAh Samenb. - 60 %
Rutschung: Ta 20 - 60 %
Lawinen: Immergrüne Nadelbäume
30 - 70 %</v>
      </c>
      <c r="D12" s="397"/>
      <c r="E12" s="398"/>
      <c r="F12" s="300" t="s">
        <v>214</v>
      </c>
      <c r="G12" s="301"/>
      <c r="H12" s="301"/>
      <c r="I12" s="302"/>
      <c r="J12" s="316"/>
      <c r="K12" s="317"/>
      <c r="L12" s="28"/>
      <c r="M12" s="300" t="s">
        <v>215</v>
      </c>
      <c r="N12" s="301"/>
      <c r="O12" s="301"/>
      <c r="P12" s="301"/>
      <c r="Q12" s="326"/>
      <c r="R12" s="424" t="s">
        <v>216</v>
      </c>
      <c r="S12" s="424"/>
      <c r="T12" s="322"/>
      <c r="V12" s="29"/>
      <c r="W12" s="30"/>
    </row>
    <row r="13" spans="1:23" ht="18" customHeight="1">
      <c r="A13" s="422" t="s">
        <v>547</v>
      </c>
      <c r="B13" s="341"/>
      <c r="C13" s="399"/>
      <c r="D13" s="423"/>
      <c r="E13" s="401"/>
      <c r="F13" s="300"/>
      <c r="G13" s="301"/>
      <c r="H13" s="301"/>
      <c r="I13" s="302"/>
      <c r="J13" s="318"/>
      <c r="K13" s="313"/>
      <c r="L13" s="28"/>
      <c r="M13" s="300"/>
      <c r="N13" s="301"/>
      <c r="O13" s="301"/>
      <c r="P13" s="301"/>
      <c r="Q13" s="326"/>
      <c r="R13" s="321"/>
      <c r="S13" s="321"/>
      <c r="T13" s="322"/>
      <c r="V13" s="29"/>
      <c r="W13" s="30"/>
    </row>
    <row r="14" spans="1:23" ht="18" customHeight="1">
      <c r="A14" s="422"/>
      <c r="B14" s="341"/>
      <c r="C14" s="399"/>
      <c r="D14" s="423"/>
      <c r="E14" s="401"/>
      <c r="F14" s="300"/>
      <c r="G14" s="301"/>
      <c r="H14" s="301"/>
      <c r="I14" s="302"/>
      <c r="J14" s="312"/>
      <c r="K14" s="313"/>
      <c r="L14" s="32"/>
      <c r="M14" s="300"/>
      <c r="N14" s="301"/>
      <c r="O14" s="301"/>
      <c r="P14" s="301"/>
      <c r="Q14" s="326"/>
      <c r="R14" s="321"/>
      <c r="S14" s="321"/>
      <c r="T14" s="322"/>
      <c r="V14" s="29"/>
      <c r="W14" s="30"/>
    </row>
    <row r="15" spans="1:20" ht="18" customHeight="1">
      <c r="A15" s="372" t="s">
        <v>461</v>
      </c>
      <c r="B15" s="376"/>
      <c r="C15" s="399"/>
      <c r="D15" s="423"/>
      <c r="E15" s="401"/>
      <c r="F15" s="300"/>
      <c r="G15" s="301"/>
      <c r="H15" s="301"/>
      <c r="I15" s="302"/>
      <c r="J15" s="314"/>
      <c r="K15" s="315"/>
      <c r="L15" s="33"/>
      <c r="M15" s="300"/>
      <c r="N15" s="301"/>
      <c r="O15" s="301"/>
      <c r="P15" s="301"/>
      <c r="Q15" s="326"/>
      <c r="R15" s="321"/>
      <c r="S15" s="321"/>
      <c r="T15" s="322"/>
    </row>
    <row r="16" spans="1:20" ht="18" customHeight="1">
      <c r="A16" s="438"/>
      <c r="B16" s="439"/>
      <c r="C16" s="399"/>
      <c r="D16" s="423"/>
      <c r="E16" s="401"/>
      <c r="F16" s="300"/>
      <c r="G16" s="301"/>
      <c r="H16" s="301"/>
      <c r="I16" s="302"/>
      <c r="J16" s="306"/>
      <c r="K16" s="307"/>
      <c r="L16" s="310"/>
      <c r="M16" s="300"/>
      <c r="N16" s="301"/>
      <c r="O16" s="301"/>
      <c r="P16" s="301"/>
      <c r="Q16" s="326"/>
      <c r="R16" s="321"/>
      <c r="S16" s="321"/>
      <c r="T16" s="322"/>
    </row>
    <row r="17" spans="1:20" ht="15" customHeight="1" thickBot="1">
      <c r="A17" s="308"/>
      <c r="B17" s="337"/>
      <c r="C17" s="402"/>
      <c r="D17" s="403"/>
      <c r="E17" s="404"/>
      <c r="F17" s="303"/>
      <c r="G17" s="304"/>
      <c r="H17" s="304"/>
      <c r="I17" s="305"/>
      <c r="J17" s="308"/>
      <c r="K17" s="309"/>
      <c r="L17" s="311"/>
      <c r="M17" s="303"/>
      <c r="N17" s="304"/>
      <c r="O17" s="304"/>
      <c r="P17" s="304"/>
      <c r="Q17" s="327"/>
      <c r="R17" s="323"/>
      <c r="S17" s="323"/>
      <c r="T17" s="324"/>
    </row>
    <row r="18" spans="1:20" ht="18" customHeight="1">
      <c r="A18" s="407"/>
      <c r="B18" s="408"/>
      <c r="C18" s="345" t="str">
        <f>INDEX(Minimalprofil!A2:H107,Minimalprofil!A1,3)</f>
        <v>pro ha genügend entwicklungsfähige Bäume in mind. 2 verschiedenen Durchmesserklassen</v>
      </c>
      <c r="D18" s="346"/>
      <c r="E18" s="347"/>
      <c r="F18" s="297" t="s">
        <v>217</v>
      </c>
      <c r="G18" s="298"/>
      <c r="H18" s="298"/>
      <c r="I18" s="299"/>
      <c r="J18" s="316"/>
      <c r="K18" s="317"/>
      <c r="L18" s="34"/>
      <c r="M18" s="297"/>
      <c r="N18" s="298"/>
      <c r="O18" s="298"/>
      <c r="P18" s="298"/>
      <c r="Q18" s="325"/>
      <c r="R18" s="319" t="s">
        <v>218</v>
      </c>
      <c r="S18" s="319"/>
      <c r="T18" s="320"/>
    </row>
    <row r="19" spans="1:20" ht="18" customHeight="1">
      <c r="A19" s="410" t="s">
        <v>548</v>
      </c>
      <c r="B19" s="341"/>
      <c r="C19" s="348"/>
      <c r="D19" s="419"/>
      <c r="E19" s="350"/>
      <c r="F19" s="300"/>
      <c r="G19" s="301"/>
      <c r="H19" s="301"/>
      <c r="I19" s="302"/>
      <c r="J19" s="318"/>
      <c r="K19" s="313"/>
      <c r="L19" s="28"/>
      <c r="M19" s="300"/>
      <c r="N19" s="301"/>
      <c r="O19" s="301"/>
      <c r="P19" s="301"/>
      <c r="Q19" s="326"/>
      <c r="R19" s="321"/>
      <c r="S19" s="321"/>
      <c r="T19" s="322"/>
    </row>
    <row r="20" spans="1:20" ht="18" customHeight="1">
      <c r="A20" s="410"/>
      <c r="B20" s="341"/>
      <c r="C20" s="348"/>
      <c r="D20" s="419"/>
      <c r="E20" s="350"/>
      <c r="F20" s="300"/>
      <c r="G20" s="301"/>
      <c r="H20" s="301"/>
      <c r="I20" s="302"/>
      <c r="J20" s="312"/>
      <c r="K20" s="313"/>
      <c r="L20" s="32"/>
      <c r="M20" s="300"/>
      <c r="N20" s="301"/>
      <c r="O20" s="301"/>
      <c r="P20" s="301"/>
      <c r="Q20" s="326"/>
      <c r="R20" s="321"/>
      <c r="S20" s="321"/>
      <c r="T20" s="322"/>
    </row>
    <row r="21" spans="1:20" ht="18" customHeight="1">
      <c r="A21" s="372" t="s">
        <v>462</v>
      </c>
      <c r="B21" s="376"/>
      <c r="C21" s="411" t="str">
        <f>INDEX(Naturgefahr!$A$2:$H$17,Naturgefahr!$A$1,3)</f>
        <v>- Zieldurchmesser angepasst;
- Wirksamer Mindestdurchmesser über 35 cm BHD</v>
      </c>
      <c r="D21" s="412"/>
      <c r="E21" s="413"/>
      <c r="F21" s="300"/>
      <c r="G21" s="301"/>
      <c r="H21" s="301"/>
      <c r="I21" s="302"/>
      <c r="J21" s="314"/>
      <c r="K21" s="315"/>
      <c r="L21" s="35"/>
      <c r="M21" s="300"/>
      <c r="N21" s="301"/>
      <c r="O21" s="301"/>
      <c r="P21" s="301"/>
      <c r="Q21" s="326"/>
      <c r="R21" s="321"/>
      <c r="S21" s="321"/>
      <c r="T21" s="322"/>
    </row>
    <row r="22" spans="1:20" ht="18" customHeight="1">
      <c r="A22" s="420"/>
      <c r="B22" s="421"/>
      <c r="C22" s="411"/>
      <c r="D22" s="412"/>
      <c r="E22" s="413"/>
      <c r="F22" s="300"/>
      <c r="G22" s="301"/>
      <c r="H22" s="301"/>
      <c r="I22" s="302"/>
      <c r="J22" s="306"/>
      <c r="K22" s="307"/>
      <c r="L22" s="310"/>
      <c r="M22" s="300"/>
      <c r="N22" s="301"/>
      <c r="O22" s="301"/>
      <c r="P22" s="301"/>
      <c r="Q22" s="326"/>
      <c r="R22" s="321"/>
      <c r="S22" s="321"/>
      <c r="T22" s="322"/>
    </row>
    <row r="23" spans="1:20" ht="18" customHeight="1" thickBot="1">
      <c r="A23" s="308"/>
      <c r="B23" s="337"/>
      <c r="C23" s="414"/>
      <c r="D23" s="415"/>
      <c r="E23" s="416"/>
      <c r="F23" s="303"/>
      <c r="G23" s="304"/>
      <c r="H23" s="304"/>
      <c r="I23" s="305"/>
      <c r="J23" s="308"/>
      <c r="K23" s="309"/>
      <c r="L23" s="311"/>
      <c r="M23" s="303"/>
      <c r="N23" s="304"/>
      <c r="O23" s="304"/>
      <c r="P23" s="304"/>
      <c r="Q23" s="327"/>
      <c r="R23" s="323"/>
      <c r="S23" s="323"/>
      <c r="T23" s="324"/>
    </row>
    <row r="24" spans="1:20" ht="21.75" customHeight="1">
      <c r="A24" s="377" t="s">
        <v>549</v>
      </c>
      <c r="B24" s="339"/>
      <c r="C24" s="446" t="str">
        <f>INDEX(Minimalprofil!A2:H107,Minimalprofil!A1,4)</f>
        <v>Einzelbäume, allenfalls Kleinkollekti-ve</v>
      </c>
      <c r="D24" s="447"/>
      <c r="E24" s="448"/>
      <c r="F24" s="297" t="s">
        <v>219</v>
      </c>
      <c r="G24" s="298"/>
      <c r="H24" s="298"/>
      <c r="I24" s="299"/>
      <c r="J24" s="316"/>
      <c r="K24" s="317"/>
      <c r="L24" s="34"/>
      <c r="M24" s="297"/>
      <c r="N24" s="298"/>
      <c r="O24" s="298"/>
      <c r="P24" s="298"/>
      <c r="Q24" s="325"/>
      <c r="R24" s="319" t="s">
        <v>220</v>
      </c>
      <c r="S24" s="319"/>
      <c r="T24" s="320"/>
    </row>
    <row r="25" spans="1:20" ht="18" customHeight="1">
      <c r="A25" s="372" t="s">
        <v>463</v>
      </c>
      <c r="B25" s="341"/>
      <c r="C25" s="449" t="str">
        <f>INDEX(Naturgefahr!$A$2:$H$17,Naturgefahr!$A$1,4)</f>
        <v>- Mind. 150 Bäume/ha mit BHD &gt; 36 cm;
- Öffnungen in der Falllinie Stammabstand &lt; 20 m;
- Liegendes Holz und hohe Stöcke: als Ergänzung zu stehenden Bäumen, falls keine Sturzgefahr.</v>
      </c>
      <c r="D25" s="450"/>
      <c r="E25" s="451"/>
      <c r="F25" s="300"/>
      <c r="G25" s="301"/>
      <c r="H25" s="301"/>
      <c r="I25" s="302"/>
      <c r="J25" s="318"/>
      <c r="K25" s="313"/>
      <c r="L25" s="28"/>
      <c r="M25" s="300"/>
      <c r="N25" s="301"/>
      <c r="O25" s="301"/>
      <c r="P25" s="301"/>
      <c r="Q25" s="326"/>
      <c r="R25" s="321"/>
      <c r="S25" s="321"/>
      <c r="T25" s="322"/>
    </row>
    <row r="26" spans="1:20" ht="18" customHeight="1">
      <c r="A26" s="373"/>
      <c r="B26" s="341"/>
      <c r="C26" s="449"/>
      <c r="D26" s="450"/>
      <c r="E26" s="451"/>
      <c r="F26" s="300"/>
      <c r="G26" s="301"/>
      <c r="H26" s="301"/>
      <c r="I26" s="302"/>
      <c r="J26" s="312"/>
      <c r="K26" s="313"/>
      <c r="L26" s="32"/>
      <c r="M26" s="300"/>
      <c r="N26" s="301"/>
      <c r="O26" s="301"/>
      <c r="P26" s="301"/>
      <c r="Q26" s="326"/>
      <c r="R26" s="321"/>
      <c r="S26" s="321"/>
      <c r="T26" s="322"/>
    </row>
    <row r="27" spans="1:20" ht="18" customHeight="1">
      <c r="A27" s="374" t="s">
        <v>464</v>
      </c>
      <c r="B27" s="375"/>
      <c r="C27" s="449"/>
      <c r="D27" s="450"/>
      <c r="E27" s="451"/>
      <c r="F27" s="300"/>
      <c r="G27" s="301"/>
      <c r="H27" s="301"/>
      <c r="I27" s="302"/>
      <c r="J27" s="314"/>
      <c r="K27" s="315"/>
      <c r="L27" s="35"/>
      <c r="M27" s="300"/>
      <c r="N27" s="301"/>
      <c r="O27" s="301"/>
      <c r="P27" s="301"/>
      <c r="Q27" s="326"/>
      <c r="R27" s="321"/>
      <c r="S27" s="321"/>
      <c r="T27" s="322"/>
    </row>
    <row r="28" spans="1:22" ht="18" customHeight="1">
      <c r="A28" s="374" t="s">
        <v>465</v>
      </c>
      <c r="B28" s="375"/>
      <c r="C28" s="449"/>
      <c r="D28" s="450"/>
      <c r="E28" s="451"/>
      <c r="F28" s="300"/>
      <c r="G28" s="301"/>
      <c r="H28" s="301"/>
      <c r="I28" s="302"/>
      <c r="J28" s="306"/>
      <c r="K28" s="307"/>
      <c r="L28" s="310"/>
      <c r="M28" s="300"/>
      <c r="N28" s="301"/>
      <c r="O28" s="301"/>
      <c r="P28" s="301"/>
      <c r="Q28" s="326"/>
      <c r="R28" s="321"/>
      <c r="S28" s="321"/>
      <c r="T28" s="322"/>
      <c r="V28" s="36"/>
    </row>
    <row r="29" spans="1:20" ht="18" customHeight="1" thickBot="1">
      <c r="A29" s="383"/>
      <c r="B29" s="384"/>
      <c r="C29" s="452"/>
      <c r="D29" s="453"/>
      <c r="E29" s="454"/>
      <c r="F29" s="303"/>
      <c r="G29" s="304"/>
      <c r="H29" s="304"/>
      <c r="I29" s="305"/>
      <c r="J29" s="308"/>
      <c r="K29" s="309"/>
      <c r="L29" s="311"/>
      <c r="M29" s="303"/>
      <c r="N29" s="304"/>
      <c r="O29" s="304"/>
      <c r="P29" s="304"/>
      <c r="Q29" s="327"/>
      <c r="R29" s="323"/>
      <c r="S29" s="323"/>
      <c r="T29" s="324"/>
    </row>
    <row r="30" spans="1:20" ht="18" customHeight="1">
      <c r="A30" s="377" t="s">
        <v>550</v>
      </c>
      <c r="B30" s="339"/>
      <c r="C30" s="345" t="str">
        <f>INDEX(Minimalprofil!A2:H107,Minimalprofil!A1,5)</f>
        <v>Kronenlänge Ta mind. 2/3, Fi mind. ½
Schlankheitsgrad &lt; 80
Lotrechte Stämme mit guter Veran-kerung, nur vereinzelt starke Hänger</v>
      </c>
      <c r="D30" s="346"/>
      <c r="E30" s="347"/>
      <c r="F30" s="297" t="s">
        <v>221</v>
      </c>
      <c r="G30" s="298"/>
      <c r="H30" s="298"/>
      <c r="I30" s="299"/>
      <c r="J30" s="316"/>
      <c r="K30" s="317"/>
      <c r="L30" s="34"/>
      <c r="M30" s="297" t="s">
        <v>222</v>
      </c>
      <c r="N30" s="298"/>
      <c r="O30" s="298"/>
      <c r="P30" s="298"/>
      <c r="Q30" s="325" t="s">
        <v>79</v>
      </c>
      <c r="R30" s="319" t="s">
        <v>223</v>
      </c>
      <c r="S30" s="319"/>
      <c r="T30" s="320"/>
    </row>
    <row r="31" spans="1:20" ht="18" customHeight="1">
      <c r="A31" s="370" t="s">
        <v>466</v>
      </c>
      <c r="B31" s="417"/>
      <c r="C31" s="348"/>
      <c r="D31" s="419"/>
      <c r="E31" s="350"/>
      <c r="F31" s="300"/>
      <c r="G31" s="301"/>
      <c r="H31" s="301"/>
      <c r="I31" s="302"/>
      <c r="J31" s="318"/>
      <c r="K31" s="313"/>
      <c r="L31" s="28"/>
      <c r="M31" s="300"/>
      <c r="N31" s="301"/>
      <c r="O31" s="301"/>
      <c r="P31" s="301"/>
      <c r="Q31" s="326"/>
      <c r="R31" s="321"/>
      <c r="S31" s="321"/>
      <c r="T31" s="322"/>
    </row>
    <row r="32" spans="1:20" ht="18" customHeight="1">
      <c r="A32" s="418"/>
      <c r="B32" s="417"/>
      <c r="C32" s="348"/>
      <c r="D32" s="419"/>
      <c r="E32" s="350"/>
      <c r="F32" s="300"/>
      <c r="G32" s="301"/>
      <c r="H32" s="301"/>
      <c r="I32" s="302"/>
      <c r="J32" s="312"/>
      <c r="K32" s="313"/>
      <c r="L32" s="32"/>
      <c r="M32" s="300"/>
      <c r="N32" s="301"/>
      <c r="O32" s="301"/>
      <c r="P32" s="301"/>
      <c r="Q32" s="326"/>
      <c r="R32" s="321"/>
      <c r="S32" s="321"/>
      <c r="T32" s="322"/>
    </row>
    <row r="33" spans="1:20" ht="18" customHeight="1">
      <c r="A33" s="370" t="s">
        <v>467</v>
      </c>
      <c r="B33" s="371"/>
      <c r="C33" s="348"/>
      <c r="D33" s="419"/>
      <c r="E33" s="350"/>
      <c r="F33" s="300"/>
      <c r="G33" s="301"/>
      <c r="H33" s="301"/>
      <c r="I33" s="302"/>
      <c r="J33" s="314"/>
      <c r="K33" s="315"/>
      <c r="L33" s="35"/>
      <c r="M33" s="300"/>
      <c r="N33" s="301"/>
      <c r="O33" s="301"/>
      <c r="P33" s="301"/>
      <c r="Q33" s="326"/>
      <c r="R33" s="321"/>
      <c r="S33" s="321"/>
      <c r="T33" s="322"/>
    </row>
    <row r="34" spans="1:20" ht="18" customHeight="1">
      <c r="A34" s="370" t="s">
        <v>468</v>
      </c>
      <c r="B34" s="371"/>
      <c r="C34" s="411">
        <f>INDEX(Naturgefahr!$A$2:$H$17,Naturgefahr!$A$1,5)</f>
        <v>0</v>
      </c>
      <c r="D34" s="412"/>
      <c r="E34" s="413"/>
      <c r="F34" s="300"/>
      <c r="G34" s="301"/>
      <c r="H34" s="301"/>
      <c r="I34" s="302"/>
      <c r="J34" s="306"/>
      <c r="K34" s="307"/>
      <c r="L34" s="310"/>
      <c r="M34" s="300"/>
      <c r="N34" s="301"/>
      <c r="O34" s="301"/>
      <c r="P34" s="301"/>
      <c r="Q34" s="326"/>
      <c r="R34" s="321"/>
      <c r="S34" s="321"/>
      <c r="T34" s="322"/>
    </row>
    <row r="35" spans="1:20" ht="18" customHeight="1" thickBot="1">
      <c r="A35" s="308"/>
      <c r="B35" s="337"/>
      <c r="C35" s="414"/>
      <c r="D35" s="415"/>
      <c r="E35" s="416"/>
      <c r="F35" s="303"/>
      <c r="G35" s="304"/>
      <c r="H35" s="304"/>
      <c r="I35" s="305"/>
      <c r="J35" s="308"/>
      <c r="K35" s="309"/>
      <c r="L35" s="311"/>
      <c r="M35" s="303"/>
      <c r="N35" s="304"/>
      <c r="O35" s="304"/>
      <c r="P35" s="304"/>
      <c r="Q35" s="327"/>
      <c r="R35" s="323"/>
      <c r="S35" s="323"/>
      <c r="T35" s="324"/>
    </row>
    <row r="36" spans="1:20" ht="18" customHeight="1">
      <c r="A36" s="407"/>
      <c r="B36" s="408"/>
      <c r="C36" s="345" t="str">
        <f>INDEX(Minimalprofil!A2:H107,Minimalprofil!A1,6)</f>
        <v>Fläche mit starker Vegetationskon-kurrenz &lt; 1/3</v>
      </c>
      <c r="D36" s="397"/>
      <c r="E36" s="398"/>
      <c r="F36" s="297" t="s">
        <v>224</v>
      </c>
      <c r="G36" s="298"/>
      <c r="H36" s="298"/>
      <c r="I36" s="299"/>
      <c r="J36" s="316"/>
      <c r="K36" s="317"/>
      <c r="L36" s="34"/>
      <c r="M36" s="297" t="s">
        <v>225</v>
      </c>
      <c r="N36" s="298"/>
      <c r="O36" s="298"/>
      <c r="P36" s="298"/>
      <c r="Q36" s="325" t="s">
        <v>79</v>
      </c>
      <c r="R36" s="319" t="s">
        <v>226</v>
      </c>
      <c r="S36" s="319"/>
      <c r="T36" s="320"/>
    </row>
    <row r="37" spans="1:20" ht="18" customHeight="1">
      <c r="A37" s="410" t="s">
        <v>551</v>
      </c>
      <c r="B37" s="341"/>
      <c r="C37" s="399"/>
      <c r="D37" s="400"/>
      <c r="E37" s="401"/>
      <c r="F37" s="300"/>
      <c r="G37" s="301"/>
      <c r="H37" s="301"/>
      <c r="I37" s="302"/>
      <c r="J37" s="318"/>
      <c r="K37" s="313"/>
      <c r="L37" s="28"/>
      <c r="M37" s="300"/>
      <c r="N37" s="301"/>
      <c r="O37" s="301"/>
      <c r="P37" s="301"/>
      <c r="Q37" s="326"/>
      <c r="R37" s="321"/>
      <c r="S37" s="321"/>
      <c r="T37" s="322"/>
    </row>
    <row r="38" spans="1:20" ht="18" customHeight="1">
      <c r="A38" s="410"/>
      <c r="B38" s="341"/>
      <c r="C38" s="399"/>
      <c r="D38" s="400"/>
      <c r="E38" s="401"/>
      <c r="F38" s="300"/>
      <c r="G38" s="301"/>
      <c r="H38" s="301"/>
      <c r="I38" s="302"/>
      <c r="J38" s="312"/>
      <c r="K38" s="313"/>
      <c r="L38" s="32"/>
      <c r="M38" s="300"/>
      <c r="N38" s="301"/>
      <c r="O38" s="301"/>
      <c r="P38" s="301"/>
      <c r="Q38" s="326"/>
      <c r="R38" s="321"/>
      <c r="S38" s="321"/>
      <c r="T38" s="322"/>
    </row>
    <row r="39" spans="1:20" ht="18" customHeight="1">
      <c r="A39" s="340" t="s">
        <v>469</v>
      </c>
      <c r="B39" s="405"/>
      <c r="C39" s="399"/>
      <c r="D39" s="400"/>
      <c r="E39" s="401"/>
      <c r="F39" s="300"/>
      <c r="G39" s="301"/>
      <c r="H39" s="301"/>
      <c r="I39" s="302"/>
      <c r="J39" s="314"/>
      <c r="K39" s="315"/>
      <c r="L39" s="35"/>
      <c r="M39" s="300"/>
      <c r="N39" s="301"/>
      <c r="O39" s="301"/>
      <c r="P39" s="301"/>
      <c r="Q39" s="326"/>
      <c r="R39" s="321"/>
      <c r="S39" s="321"/>
      <c r="T39" s="322"/>
    </row>
    <row r="40" spans="1:20" ht="18" customHeight="1">
      <c r="A40" s="318"/>
      <c r="B40" s="406"/>
      <c r="C40" s="399"/>
      <c r="D40" s="400"/>
      <c r="E40" s="401"/>
      <c r="F40" s="300"/>
      <c r="G40" s="301"/>
      <c r="H40" s="301"/>
      <c r="I40" s="302"/>
      <c r="J40" s="306"/>
      <c r="K40" s="307"/>
      <c r="L40" s="310"/>
      <c r="M40" s="300"/>
      <c r="N40" s="301"/>
      <c r="O40" s="301"/>
      <c r="P40" s="301"/>
      <c r="Q40" s="326"/>
      <c r="R40" s="321"/>
      <c r="S40" s="321"/>
      <c r="T40" s="322"/>
    </row>
    <row r="41" spans="1:20" ht="15" customHeight="1" thickBot="1">
      <c r="A41" s="308"/>
      <c r="B41" s="337"/>
      <c r="C41" s="402"/>
      <c r="D41" s="403"/>
      <c r="E41" s="404"/>
      <c r="F41" s="303"/>
      <c r="G41" s="304"/>
      <c r="H41" s="304"/>
      <c r="I41" s="305"/>
      <c r="J41" s="308"/>
      <c r="K41" s="309"/>
      <c r="L41" s="311"/>
      <c r="M41" s="303"/>
      <c r="N41" s="304"/>
      <c r="O41" s="304"/>
      <c r="P41" s="304"/>
      <c r="Q41" s="327"/>
      <c r="R41" s="323"/>
      <c r="S41" s="323"/>
      <c r="T41" s="324"/>
    </row>
    <row r="42" spans="1:20" ht="18" customHeight="1">
      <c r="A42" s="407"/>
      <c r="B42" s="408"/>
      <c r="C42" s="345" t="str">
        <f>INDEX(Minimalprofil!A2:H107,Minimalprofil!A1,7)</f>
        <v>Bei Deckungsgrad &lt; 0,6 mindestens 10 Buchen/Tannen pro a (durch-schnittlich alle 3 m) vorhanden. In Lücken Bergahorn vorhanden</v>
      </c>
      <c r="D42" s="397"/>
      <c r="E42" s="398"/>
      <c r="F42" s="297" t="s">
        <v>227</v>
      </c>
      <c r="G42" s="298"/>
      <c r="H42" s="298"/>
      <c r="I42" s="299"/>
      <c r="J42" s="316"/>
      <c r="K42" s="317"/>
      <c r="L42" s="34"/>
      <c r="M42" s="297" t="s">
        <v>228</v>
      </c>
      <c r="N42" s="298"/>
      <c r="O42" s="298"/>
      <c r="P42" s="298"/>
      <c r="Q42" s="325" t="s">
        <v>79</v>
      </c>
      <c r="R42" s="319" t="s">
        <v>229</v>
      </c>
      <c r="S42" s="319"/>
      <c r="T42" s="320"/>
    </row>
    <row r="43" spans="1:20" ht="18" customHeight="1">
      <c r="A43" s="409" t="s">
        <v>552</v>
      </c>
      <c r="B43" s="341"/>
      <c r="C43" s="399"/>
      <c r="D43" s="400"/>
      <c r="E43" s="401"/>
      <c r="F43" s="300"/>
      <c r="G43" s="301"/>
      <c r="H43" s="301"/>
      <c r="I43" s="302"/>
      <c r="J43" s="318"/>
      <c r="K43" s="313"/>
      <c r="L43" s="28"/>
      <c r="M43" s="300"/>
      <c r="N43" s="301"/>
      <c r="O43" s="301"/>
      <c r="P43" s="301"/>
      <c r="Q43" s="326"/>
      <c r="R43" s="321"/>
      <c r="S43" s="321"/>
      <c r="T43" s="322"/>
    </row>
    <row r="44" spans="1:20" ht="18" customHeight="1">
      <c r="A44" s="409"/>
      <c r="B44" s="341"/>
      <c r="C44" s="399"/>
      <c r="D44" s="400"/>
      <c r="E44" s="401"/>
      <c r="F44" s="300"/>
      <c r="G44" s="301"/>
      <c r="H44" s="301"/>
      <c r="I44" s="302"/>
      <c r="J44" s="312"/>
      <c r="K44" s="313"/>
      <c r="L44" s="32"/>
      <c r="M44" s="300"/>
      <c r="N44" s="301"/>
      <c r="O44" s="301"/>
      <c r="P44" s="301"/>
      <c r="Q44" s="326"/>
      <c r="R44" s="321"/>
      <c r="S44" s="321"/>
      <c r="T44" s="322"/>
    </row>
    <row r="45" spans="1:20" ht="18" customHeight="1">
      <c r="A45" s="340" t="s">
        <v>470</v>
      </c>
      <c r="B45" s="405"/>
      <c r="C45" s="399"/>
      <c r="D45" s="400"/>
      <c r="E45" s="401"/>
      <c r="F45" s="300"/>
      <c r="G45" s="301"/>
      <c r="H45" s="301"/>
      <c r="I45" s="302"/>
      <c r="J45" s="314"/>
      <c r="K45" s="315"/>
      <c r="L45" s="35"/>
      <c r="M45" s="300"/>
      <c r="N45" s="301"/>
      <c r="O45" s="301"/>
      <c r="P45" s="301"/>
      <c r="Q45" s="326"/>
      <c r="R45" s="321"/>
      <c r="S45" s="321"/>
      <c r="T45" s="322"/>
    </row>
    <row r="46" spans="1:20" ht="18" customHeight="1">
      <c r="A46" s="335" t="s">
        <v>530</v>
      </c>
      <c r="B46" s="336"/>
      <c r="C46" s="399"/>
      <c r="D46" s="400"/>
      <c r="E46" s="401"/>
      <c r="F46" s="300"/>
      <c r="G46" s="301"/>
      <c r="H46" s="301"/>
      <c r="I46" s="302"/>
      <c r="J46" s="306"/>
      <c r="K46" s="307"/>
      <c r="L46" s="310"/>
      <c r="M46" s="300"/>
      <c r="N46" s="301"/>
      <c r="O46" s="301"/>
      <c r="P46" s="301"/>
      <c r="Q46" s="326"/>
      <c r="R46" s="321"/>
      <c r="S46" s="321"/>
      <c r="T46" s="322"/>
    </row>
    <row r="47" spans="1:20" ht="15" customHeight="1" thickBot="1">
      <c r="A47" s="308"/>
      <c r="B47" s="337"/>
      <c r="C47" s="402"/>
      <c r="D47" s="403"/>
      <c r="E47" s="404"/>
      <c r="F47" s="303"/>
      <c r="G47" s="304"/>
      <c r="H47" s="304"/>
      <c r="I47" s="305"/>
      <c r="J47" s="308"/>
      <c r="K47" s="309"/>
      <c r="L47" s="311"/>
      <c r="M47" s="303"/>
      <c r="N47" s="304"/>
      <c r="O47" s="304"/>
      <c r="P47" s="304"/>
      <c r="Q47" s="327"/>
      <c r="R47" s="323"/>
      <c r="S47" s="323"/>
      <c r="T47" s="324"/>
    </row>
    <row r="48" spans="1:20" ht="18" customHeight="1">
      <c r="A48" s="338" t="s">
        <v>551</v>
      </c>
      <c r="B48" s="339"/>
      <c r="C48" s="345" t="str">
        <f>INDEX(Minimalprofil!A2:H107,Minimalprofil!A1,8)</f>
        <v>Pro ha mind. 1 Trupp (2 - 5 a, durchschnittlich alle 100 m) oder Deckungsgrad mind. 4% Mischung zielgerecht</v>
      </c>
      <c r="D48" s="346"/>
      <c r="E48" s="347"/>
      <c r="F48" s="297" t="s">
        <v>230</v>
      </c>
      <c r="G48" s="298"/>
      <c r="H48" s="298"/>
      <c r="I48" s="299"/>
      <c r="J48" s="316"/>
      <c r="K48" s="317"/>
      <c r="L48" s="34"/>
      <c r="M48" s="297"/>
      <c r="N48" s="298"/>
      <c r="O48" s="298"/>
      <c r="P48" s="298"/>
      <c r="Q48" s="325"/>
      <c r="R48" s="319" t="s">
        <v>471</v>
      </c>
      <c r="S48" s="319"/>
      <c r="T48" s="320"/>
    </row>
    <row r="49" spans="1:20" ht="18" customHeight="1">
      <c r="A49" s="340" t="s">
        <v>531</v>
      </c>
      <c r="B49" s="341"/>
      <c r="C49" s="348"/>
      <c r="D49" s="349"/>
      <c r="E49" s="350"/>
      <c r="F49" s="300"/>
      <c r="G49" s="301"/>
      <c r="H49" s="301"/>
      <c r="I49" s="302"/>
      <c r="J49" s="318"/>
      <c r="K49" s="313"/>
      <c r="L49" s="28"/>
      <c r="M49" s="300"/>
      <c r="N49" s="301"/>
      <c r="O49" s="301"/>
      <c r="P49" s="301"/>
      <c r="Q49" s="326"/>
      <c r="R49" s="321"/>
      <c r="S49" s="321"/>
      <c r="T49" s="322"/>
    </row>
    <row r="50" spans="1:20" ht="18" customHeight="1">
      <c r="A50" s="342"/>
      <c r="B50" s="341"/>
      <c r="C50" s="348"/>
      <c r="D50" s="349"/>
      <c r="E50" s="350"/>
      <c r="F50" s="300"/>
      <c r="G50" s="301"/>
      <c r="H50" s="301"/>
      <c r="I50" s="302"/>
      <c r="J50" s="312"/>
      <c r="K50" s="313"/>
      <c r="L50" s="32"/>
      <c r="M50" s="300"/>
      <c r="N50" s="301"/>
      <c r="O50" s="301"/>
      <c r="P50" s="301"/>
      <c r="Q50" s="326"/>
      <c r="R50" s="321"/>
      <c r="S50" s="321"/>
      <c r="T50" s="322"/>
    </row>
    <row r="51" spans="1:20" ht="18" customHeight="1">
      <c r="A51" s="292" t="s">
        <v>532</v>
      </c>
      <c r="B51" s="293"/>
      <c r="C51" s="348"/>
      <c r="D51" s="349"/>
      <c r="E51" s="350"/>
      <c r="F51" s="300"/>
      <c r="G51" s="301"/>
      <c r="H51" s="301"/>
      <c r="I51" s="302"/>
      <c r="J51" s="314"/>
      <c r="K51" s="315"/>
      <c r="L51" s="35"/>
      <c r="M51" s="300"/>
      <c r="N51" s="301"/>
      <c r="O51" s="301"/>
      <c r="P51" s="301"/>
      <c r="Q51" s="326"/>
      <c r="R51" s="321"/>
      <c r="S51" s="321"/>
      <c r="T51" s="322"/>
    </row>
    <row r="52" spans="1:20" ht="18" customHeight="1">
      <c r="A52" s="294"/>
      <c r="B52" s="293"/>
      <c r="C52" s="351">
        <f>INDEX(Naturgefahr!A2:H17,Naturgefahr!A1,8)</f>
        <v>0</v>
      </c>
      <c r="D52" s="352"/>
      <c r="E52" s="353"/>
      <c r="F52" s="300"/>
      <c r="G52" s="301"/>
      <c r="H52" s="301"/>
      <c r="I52" s="302"/>
      <c r="J52" s="306"/>
      <c r="K52" s="307"/>
      <c r="L52" s="310"/>
      <c r="M52" s="300"/>
      <c r="N52" s="301"/>
      <c r="O52" s="301"/>
      <c r="P52" s="301"/>
      <c r="Q52" s="326"/>
      <c r="R52" s="321"/>
      <c r="S52" s="321"/>
      <c r="T52" s="322"/>
    </row>
    <row r="53" spans="1:20" ht="13.5" customHeight="1" thickBot="1">
      <c r="A53" s="295"/>
      <c r="B53" s="296"/>
      <c r="C53" s="354"/>
      <c r="D53" s="355"/>
      <c r="E53" s="356"/>
      <c r="F53" s="303"/>
      <c r="G53" s="304"/>
      <c r="H53" s="304"/>
      <c r="I53" s="305"/>
      <c r="J53" s="308"/>
      <c r="K53" s="309"/>
      <c r="L53" s="311"/>
      <c r="M53" s="303"/>
      <c r="N53" s="304"/>
      <c r="O53" s="304"/>
      <c r="P53" s="304"/>
      <c r="Q53" s="327"/>
      <c r="R53" s="323"/>
      <c r="S53" s="323"/>
      <c r="T53" s="324"/>
    </row>
    <row r="54" spans="1:20" ht="14.25">
      <c r="A54" s="343"/>
      <c r="B54" s="344"/>
      <c r="C54" s="344"/>
      <c r="D54" s="344"/>
      <c r="E54" s="344"/>
      <c r="F54" s="344"/>
      <c r="G54" s="344"/>
      <c r="H54" s="38"/>
      <c r="I54" s="39"/>
      <c r="J54" s="38"/>
      <c r="K54" s="40" t="s">
        <v>401</v>
      </c>
      <c r="L54" s="41"/>
      <c r="M54" s="41"/>
      <c r="N54" s="328"/>
      <c r="O54" s="328"/>
      <c r="P54" s="328"/>
      <c r="Q54" s="328"/>
      <c r="R54" s="328"/>
      <c r="S54" s="328"/>
      <c r="T54" s="329"/>
    </row>
    <row r="55" spans="1:20" ht="14.25">
      <c r="A55" s="31"/>
      <c r="B55" s="22"/>
      <c r="C55" s="22"/>
      <c r="D55" s="22"/>
      <c r="E55" s="22"/>
      <c r="F55" s="22"/>
      <c r="G55" s="22"/>
      <c r="H55" s="22"/>
      <c r="I55" s="22"/>
      <c r="J55" s="22"/>
      <c r="K55" s="22"/>
      <c r="L55" s="22"/>
      <c r="M55" s="22"/>
      <c r="N55" s="26" t="s">
        <v>601</v>
      </c>
      <c r="O55" s="26"/>
      <c r="P55" s="26" t="s">
        <v>535</v>
      </c>
      <c r="Q55" s="26"/>
      <c r="R55" s="26" t="s">
        <v>536</v>
      </c>
      <c r="S55" s="22"/>
      <c r="T55" s="37"/>
    </row>
    <row r="56" spans="1:20" ht="15" customHeight="1">
      <c r="A56" s="357" t="s">
        <v>423</v>
      </c>
      <c r="B56" s="358"/>
      <c r="C56" s="359"/>
      <c r="D56" s="4" t="s">
        <v>79</v>
      </c>
      <c r="E56" s="42" t="s">
        <v>533</v>
      </c>
      <c r="F56" s="4"/>
      <c r="G56" s="42" t="s">
        <v>534</v>
      </c>
      <c r="I56" s="459" t="s">
        <v>202</v>
      </c>
      <c r="J56" s="459"/>
      <c r="K56" s="459"/>
      <c r="L56" s="459"/>
      <c r="M56" s="460"/>
      <c r="N56" s="4"/>
      <c r="O56" s="14"/>
      <c r="P56" s="4" t="s">
        <v>79</v>
      </c>
      <c r="Q56" s="43" t="s">
        <v>600</v>
      </c>
      <c r="R56" s="4"/>
      <c r="S56" s="330"/>
      <c r="T56" s="331"/>
    </row>
    <row r="57" spans="1:20" ht="10.5" customHeight="1">
      <c r="A57" s="46"/>
      <c r="B57" s="47"/>
      <c r="C57" s="47"/>
      <c r="D57" s="47"/>
      <c r="E57" s="47"/>
      <c r="F57" s="47"/>
      <c r="G57" s="47"/>
      <c r="H57" s="47"/>
      <c r="I57" s="47"/>
      <c r="J57" s="47"/>
      <c r="K57" s="47"/>
      <c r="L57" s="47"/>
      <c r="M57" s="47"/>
      <c r="N57" s="47"/>
      <c r="O57" s="42"/>
      <c r="P57" s="44"/>
      <c r="Q57" s="42"/>
      <c r="R57" s="42"/>
      <c r="S57" s="44"/>
      <c r="T57" s="45"/>
    </row>
    <row r="58" spans="1:20" ht="15" customHeight="1">
      <c r="A58" s="332" t="s">
        <v>424</v>
      </c>
      <c r="B58" s="333"/>
      <c r="C58" s="334"/>
      <c r="D58" s="4"/>
      <c r="E58" s="48" t="s">
        <v>537</v>
      </c>
      <c r="F58" s="49"/>
      <c r="G58" s="49"/>
      <c r="H58" s="49"/>
      <c r="I58" s="4"/>
      <c r="J58" s="48" t="s">
        <v>538</v>
      </c>
      <c r="K58" s="49"/>
      <c r="L58" s="49"/>
      <c r="M58" s="49"/>
      <c r="N58" s="49"/>
      <c r="O58" s="4"/>
      <c r="P58" s="50" t="s">
        <v>539</v>
      </c>
      <c r="Q58" s="51"/>
      <c r="R58" s="51"/>
      <c r="S58" s="52"/>
      <c r="T58" s="53"/>
    </row>
    <row r="59" spans="1:20" ht="15" customHeight="1">
      <c r="A59" s="66" t="s">
        <v>201</v>
      </c>
      <c r="B59" s="49"/>
      <c r="C59" s="49"/>
      <c r="D59" s="4"/>
      <c r="E59" s="48" t="s">
        <v>540</v>
      </c>
      <c r="F59" s="49"/>
      <c r="G59" s="49"/>
      <c r="H59" s="49"/>
      <c r="I59" s="4"/>
      <c r="J59" s="48" t="s">
        <v>541</v>
      </c>
      <c r="K59" s="49"/>
      <c r="L59" s="49"/>
      <c r="M59" s="49"/>
      <c r="N59" s="49"/>
      <c r="O59" s="4" t="s">
        <v>79</v>
      </c>
      <c r="P59" s="50" t="s">
        <v>542</v>
      </c>
      <c r="Q59" s="51"/>
      <c r="R59" s="51"/>
      <c r="S59" s="52"/>
      <c r="T59" s="53"/>
    </row>
    <row r="60" spans="1:20" ht="15" customHeight="1">
      <c r="A60" s="54"/>
      <c r="B60" s="49"/>
      <c r="C60" s="49"/>
      <c r="D60" s="4"/>
      <c r="E60" s="48" t="s">
        <v>543</v>
      </c>
      <c r="F60" s="49"/>
      <c r="G60" s="49"/>
      <c r="H60" s="49"/>
      <c r="I60" s="5"/>
      <c r="J60" s="48" t="s">
        <v>544</v>
      </c>
      <c r="K60" s="49"/>
      <c r="L60" s="49"/>
      <c r="M60" s="49"/>
      <c r="N60" s="49"/>
      <c r="O60" s="4" t="s">
        <v>79</v>
      </c>
      <c r="P60" s="50" t="s">
        <v>545</v>
      </c>
      <c r="Q60" s="51"/>
      <c r="R60" s="51"/>
      <c r="S60" s="52"/>
      <c r="T60" s="53"/>
    </row>
    <row r="61" spans="1:20" ht="15" customHeight="1">
      <c r="A61" s="54"/>
      <c r="B61" s="49"/>
      <c r="C61" s="49"/>
      <c r="D61" s="4"/>
      <c r="E61" s="48" t="s">
        <v>602</v>
      </c>
      <c r="F61" s="49"/>
      <c r="G61" s="49"/>
      <c r="H61" s="49"/>
      <c r="I61" s="5"/>
      <c r="J61" s="48" t="s">
        <v>546</v>
      </c>
      <c r="K61" s="49"/>
      <c r="L61" s="49"/>
      <c r="M61" s="49"/>
      <c r="N61" s="49"/>
      <c r="O61" s="15"/>
      <c r="P61" s="50"/>
      <c r="Q61" s="51"/>
      <c r="R61" s="51"/>
      <c r="S61" s="52"/>
      <c r="T61" s="53"/>
    </row>
    <row r="62" spans="1:20" ht="15" customHeight="1">
      <c r="A62" s="54"/>
      <c r="B62" s="49"/>
      <c r="C62" s="49"/>
      <c r="D62" s="4"/>
      <c r="E62" s="48" t="s">
        <v>603</v>
      </c>
      <c r="F62" s="49"/>
      <c r="G62" s="49"/>
      <c r="H62" s="49"/>
      <c r="I62" s="4"/>
      <c r="J62" s="48" t="s">
        <v>400</v>
      </c>
      <c r="K62" s="49"/>
      <c r="L62" s="49"/>
      <c r="M62" s="49"/>
      <c r="N62" s="49"/>
      <c r="O62" s="15"/>
      <c r="P62" s="50"/>
      <c r="Q62" s="51"/>
      <c r="R62" s="51"/>
      <c r="S62" s="52"/>
      <c r="T62" s="53"/>
    </row>
    <row r="63" spans="1:20" ht="7.5" customHeight="1" thickBot="1">
      <c r="A63" s="55"/>
      <c r="B63" s="56"/>
      <c r="C63" s="56"/>
      <c r="D63" s="56"/>
      <c r="E63" s="56"/>
      <c r="F63" s="56"/>
      <c r="G63" s="56"/>
      <c r="H63" s="56"/>
      <c r="I63" s="56"/>
      <c r="J63" s="56"/>
      <c r="K63" s="56"/>
      <c r="L63" s="56"/>
      <c r="M63" s="57"/>
      <c r="N63" s="57"/>
      <c r="O63" s="57"/>
      <c r="P63" s="57"/>
      <c r="Q63" s="57"/>
      <c r="R63" s="57"/>
      <c r="S63" s="57"/>
      <c r="T63" s="58"/>
    </row>
  </sheetData>
  <sheetProtection selectLockedCells="1"/>
  <mergeCells count="133">
    <mergeCell ref="I56:M56"/>
    <mergeCell ref="M8:P11"/>
    <mergeCell ref="Q8:Q11"/>
    <mergeCell ref="R8:T8"/>
    <mergeCell ref="R9:T10"/>
    <mergeCell ref="R11:T11"/>
    <mergeCell ref="L40:L41"/>
    <mergeCell ref="L34:L35"/>
    <mergeCell ref="L46:L47"/>
    <mergeCell ref="J44:K45"/>
    <mergeCell ref="C8:E11"/>
    <mergeCell ref="J42:K43"/>
    <mergeCell ref="F42:I47"/>
    <mergeCell ref="C24:E24"/>
    <mergeCell ref="C25:E29"/>
    <mergeCell ref="J40:K41"/>
    <mergeCell ref="J36:K37"/>
    <mergeCell ref="K11:L11"/>
    <mergeCell ref="J8:L8"/>
    <mergeCell ref="J46:K47"/>
    <mergeCell ref="A8:B11"/>
    <mergeCell ref="K9:L9"/>
    <mergeCell ref="K10:L10"/>
    <mergeCell ref="L16:L17"/>
    <mergeCell ref="J12:K13"/>
    <mergeCell ref="J16:K17"/>
    <mergeCell ref="F8:I11"/>
    <mergeCell ref="A16:B16"/>
    <mergeCell ref="F12:I17"/>
    <mergeCell ref="J14:K15"/>
    <mergeCell ref="Q12:Q17"/>
    <mergeCell ref="Q18:Q23"/>
    <mergeCell ref="M30:P35"/>
    <mergeCell ref="R12:T17"/>
    <mergeCell ref="R18:T23"/>
    <mergeCell ref="M12:P17"/>
    <mergeCell ref="M18:P23"/>
    <mergeCell ref="R24:T29"/>
    <mergeCell ref="Q30:Q35"/>
    <mergeCell ref="M24:P29"/>
    <mergeCell ref="R30:T35"/>
    <mergeCell ref="J38:K39"/>
    <mergeCell ref="Q24:Q29"/>
    <mergeCell ref="J34:K35"/>
    <mergeCell ref="J32:K33"/>
    <mergeCell ref="J28:K29"/>
    <mergeCell ref="J30:K31"/>
    <mergeCell ref="A12:B12"/>
    <mergeCell ref="A13:B14"/>
    <mergeCell ref="A15:B15"/>
    <mergeCell ref="C18:E20"/>
    <mergeCell ref="A18:B18"/>
    <mergeCell ref="A19:B20"/>
    <mergeCell ref="C12:E17"/>
    <mergeCell ref="J24:K25"/>
    <mergeCell ref="J26:K27"/>
    <mergeCell ref="L28:L29"/>
    <mergeCell ref="J18:K19"/>
    <mergeCell ref="J22:K23"/>
    <mergeCell ref="J20:K21"/>
    <mergeCell ref="F36:I41"/>
    <mergeCell ref="F30:I35"/>
    <mergeCell ref="A34:B34"/>
    <mergeCell ref="A30:B30"/>
    <mergeCell ref="C34:E35"/>
    <mergeCell ref="C30:E33"/>
    <mergeCell ref="A36:B36"/>
    <mergeCell ref="C36:E41"/>
    <mergeCell ref="C42:E47"/>
    <mergeCell ref="A45:B45"/>
    <mergeCell ref="A40:B40"/>
    <mergeCell ref="A41:B41"/>
    <mergeCell ref="A42:B42"/>
    <mergeCell ref="A43:B44"/>
    <mergeCell ref="A37:B38"/>
    <mergeCell ref="A39:B39"/>
    <mergeCell ref="A35:B35"/>
    <mergeCell ref="N1:T1"/>
    <mergeCell ref="M2:O2"/>
    <mergeCell ref="P2:T2"/>
    <mergeCell ref="F2:G2"/>
    <mergeCell ref="E1:M1"/>
    <mergeCell ref="B2:E2"/>
    <mergeCell ref="H2:L2"/>
    <mergeCell ref="C21:E23"/>
    <mergeCell ref="A31:B32"/>
    <mergeCell ref="A23:B23"/>
    <mergeCell ref="A24:B24"/>
    <mergeCell ref="A3:T3"/>
    <mergeCell ref="A7:G7"/>
    <mergeCell ref="A28:B28"/>
    <mergeCell ref="A29:B29"/>
    <mergeCell ref="A22:B22"/>
    <mergeCell ref="L22:L23"/>
    <mergeCell ref="F18:I23"/>
    <mergeCell ref="F24:I29"/>
    <mergeCell ref="E4:T4"/>
    <mergeCell ref="A4:D4"/>
    <mergeCell ref="R7:T7"/>
    <mergeCell ref="A5:D6"/>
    <mergeCell ref="A1:D1"/>
    <mergeCell ref="A33:B33"/>
    <mergeCell ref="A17:B17"/>
    <mergeCell ref="A25:B26"/>
    <mergeCell ref="A27:B27"/>
    <mergeCell ref="A21:B21"/>
    <mergeCell ref="S56:T56"/>
    <mergeCell ref="A58:C58"/>
    <mergeCell ref="A46:B46"/>
    <mergeCell ref="A47:B47"/>
    <mergeCell ref="A48:B48"/>
    <mergeCell ref="A49:B50"/>
    <mergeCell ref="A54:G54"/>
    <mergeCell ref="C48:E51"/>
    <mergeCell ref="C52:E53"/>
    <mergeCell ref="A56:C56"/>
    <mergeCell ref="R42:T47"/>
    <mergeCell ref="Q36:Q41"/>
    <mergeCell ref="N54:T54"/>
    <mergeCell ref="Q48:Q53"/>
    <mergeCell ref="R48:T53"/>
    <mergeCell ref="Q42:Q47"/>
    <mergeCell ref="M42:P47"/>
    <mergeCell ref="M36:P41"/>
    <mergeCell ref="R36:T41"/>
    <mergeCell ref="A51:B52"/>
    <mergeCell ref="A53:B53"/>
    <mergeCell ref="F48:I53"/>
    <mergeCell ref="M48:P53"/>
    <mergeCell ref="J52:K53"/>
    <mergeCell ref="L52:L53"/>
    <mergeCell ref="J50:K51"/>
    <mergeCell ref="J48:K49"/>
  </mergeCells>
  <conditionalFormatting sqref="C30:E53 C12:C25 D12:E23">
    <cfRule type="cellIs" priority="1" dxfId="1" operator="equal" stopIfTrue="1">
      <formula>0</formula>
    </cfRule>
  </conditionalFormatting>
  <printOptions/>
  <pageMargins left="0.3937007874015748" right="0.1968503937007874" top="0.2362204724409449" bottom="0.2362204724409449" header="0.5118110236220472" footer="0.11811023622047245"/>
  <pageSetup horizontalDpi="600" verticalDpi="600" orientation="portrait" paperSize="9" scale="75" r:id="rId3"/>
  <headerFooter alignWithMargins="0">
    <oddFooter>&amp;L&amp;6&amp;Z&amp;F</oddFooter>
  </headerFooter>
  <drawing r:id="rId2"/>
  <legacy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0.00390625" defaultRowHeight="14.25"/>
  <cols>
    <col min="1" max="1" width="12.375" style="95" customWidth="1"/>
    <col min="2" max="2" width="14.625" style="95" customWidth="1"/>
    <col min="3" max="3" width="61.625" style="95" customWidth="1"/>
    <col min="4" max="4" width="10.125" style="95" customWidth="1"/>
    <col min="5" max="5" width="18.125" style="95" customWidth="1"/>
    <col min="6" max="7" width="5.00390625" style="107" customWidth="1"/>
    <col min="8" max="9" width="9.375" style="107" customWidth="1"/>
    <col min="10" max="10" width="6.75390625" style="95" customWidth="1"/>
    <col min="11" max="11" width="3.00390625" style="95" customWidth="1"/>
    <col min="12" max="12" width="29.25390625" style="95" customWidth="1"/>
    <col min="13" max="16384" width="10.00390625" style="95" customWidth="1"/>
  </cols>
  <sheetData>
    <row r="1" spans="1:12" ht="17.25" customHeight="1">
      <c r="A1" s="88" t="s">
        <v>325</v>
      </c>
      <c r="B1" s="89"/>
      <c r="C1" s="90" t="s">
        <v>255</v>
      </c>
      <c r="D1" s="91" t="s">
        <v>256</v>
      </c>
      <c r="E1" s="92">
        <f>Form1!I2</f>
        <v>10</v>
      </c>
      <c r="F1" s="93"/>
      <c r="G1" s="93"/>
      <c r="H1" s="93"/>
      <c r="I1" s="93"/>
      <c r="J1" s="94"/>
      <c r="K1" s="94"/>
      <c r="L1" s="94"/>
    </row>
    <row r="2" spans="1:12" ht="17.25" customHeight="1">
      <c r="A2" s="96" t="s">
        <v>257</v>
      </c>
      <c r="B2" s="97"/>
      <c r="C2" s="98" t="str">
        <f>Form1!B2</f>
        <v>Bannwald Flüelen</v>
      </c>
      <c r="D2" s="99"/>
      <c r="E2" s="100"/>
      <c r="F2" s="93"/>
      <c r="G2" s="93"/>
      <c r="H2" s="93"/>
      <c r="I2" s="93"/>
      <c r="J2" s="94"/>
      <c r="K2" s="94"/>
      <c r="L2" s="94"/>
    </row>
    <row r="3" spans="1:12" ht="21" customHeight="1" thickBot="1">
      <c r="A3" s="101" t="s">
        <v>258</v>
      </c>
      <c r="B3" s="102" t="s">
        <v>259</v>
      </c>
      <c r="C3" s="103"/>
      <c r="D3" s="104" t="s">
        <v>248</v>
      </c>
      <c r="E3" s="105" t="str">
        <f>Form1!U2</f>
        <v>Schwitter/ Annen/ GWG</v>
      </c>
      <c r="F3" s="93"/>
      <c r="G3" s="93"/>
      <c r="H3" s="93"/>
      <c r="I3" s="93"/>
      <c r="J3" s="94"/>
      <c r="K3" s="94"/>
      <c r="L3" s="94"/>
    </row>
    <row r="4" spans="1:5" ht="12.75">
      <c r="A4" s="106"/>
      <c r="B4" s="477"/>
      <c r="C4" s="478"/>
      <c r="D4" s="478"/>
      <c r="E4" s="479"/>
    </row>
    <row r="5" spans="1:5" ht="12.75">
      <c r="A5" s="108" t="s">
        <v>472</v>
      </c>
      <c r="B5" s="483" t="s">
        <v>349</v>
      </c>
      <c r="C5" s="484"/>
      <c r="D5" s="484"/>
      <c r="E5" s="485"/>
    </row>
    <row r="6" spans="1:5" ht="12.75">
      <c r="A6" s="108"/>
      <c r="B6" s="477"/>
      <c r="C6" s="478"/>
      <c r="D6" s="478"/>
      <c r="E6" s="479"/>
    </row>
    <row r="7" spans="1:5" ht="12.75">
      <c r="A7" s="108" t="s">
        <v>335</v>
      </c>
      <c r="B7" s="477" t="s">
        <v>333</v>
      </c>
      <c r="C7" s="478"/>
      <c r="D7" s="478"/>
      <c r="E7" s="479"/>
    </row>
    <row r="8" spans="1:5" ht="12.75">
      <c r="A8" s="108"/>
      <c r="B8" s="477" t="s">
        <v>121</v>
      </c>
      <c r="C8" s="478"/>
      <c r="D8" s="478"/>
      <c r="E8" s="479"/>
    </row>
    <row r="9" spans="1:5" ht="12.75">
      <c r="A9" s="108"/>
      <c r="B9" s="477" t="s">
        <v>120</v>
      </c>
      <c r="C9" s="478"/>
      <c r="D9" s="478"/>
      <c r="E9" s="479"/>
    </row>
    <row r="10" spans="1:5" ht="12.75">
      <c r="A10" s="108"/>
      <c r="B10" s="477" t="s">
        <v>334</v>
      </c>
      <c r="C10" s="478"/>
      <c r="D10" s="478"/>
      <c r="E10" s="479"/>
    </row>
    <row r="11" spans="1:5" ht="12.75">
      <c r="A11" s="108"/>
      <c r="B11" s="477" t="s">
        <v>122</v>
      </c>
      <c r="C11" s="478"/>
      <c r="D11" s="478"/>
      <c r="E11" s="479"/>
    </row>
    <row r="12" spans="1:5" ht="12.75">
      <c r="A12" s="108"/>
      <c r="B12" s="477" t="s">
        <v>114</v>
      </c>
      <c r="C12" s="478"/>
      <c r="D12" s="478"/>
      <c r="E12" s="479"/>
    </row>
    <row r="13" spans="1:5" ht="12.75">
      <c r="A13" s="108"/>
      <c r="B13" s="477"/>
      <c r="C13" s="478"/>
      <c r="D13" s="478"/>
      <c r="E13" s="479"/>
    </row>
    <row r="14" spans="1:5" ht="12.75">
      <c r="A14" s="108" t="s">
        <v>116</v>
      </c>
      <c r="B14" s="477" t="s">
        <v>117</v>
      </c>
      <c r="C14" s="478"/>
      <c r="D14" s="478"/>
      <c r="E14" s="479"/>
    </row>
    <row r="15" spans="1:5" ht="12.75">
      <c r="A15" s="108"/>
      <c r="B15" s="477" t="s">
        <v>119</v>
      </c>
      <c r="C15" s="478"/>
      <c r="D15" s="478"/>
      <c r="E15" s="479"/>
    </row>
    <row r="16" spans="1:5" ht="12.75">
      <c r="A16" s="108"/>
      <c r="B16" s="477" t="s">
        <v>118</v>
      </c>
      <c r="C16" s="478"/>
      <c r="D16" s="478"/>
      <c r="E16" s="479"/>
    </row>
    <row r="17" spans="1:5" ht="12.75">
      <c r="A17" s="108"/>
      <c r="B17" s="477" t="s">
        <v>123</v>
      </c>
      <c r="C17" s="478"/>
      <c r="D17" s="478"/>
      <c r="E17" s="479"/>
    </row>
    <row r="18" spans="1:5" ht="12.75">
      <c r="A18" s="108"/>
      <c r="B18" s="477" t="s">
        <v>124</v>
      </c>
      <c r="C18" s="478"/>
      <c r="D18" s="478"/>
      <c r="E18" s="479"/>
    </row>
    <row r="19" spans="1:5" ht="12.75">
      <c r="A19" s="108"/>
      <c r="B19" s="477" t="s">
        <v>125</v>
      </c>
      <c r="C19" s="478"/>
      <c r="D19" s="478"/>
      <c r="E19" s="479"/>
    </row>
    <row r="20" spans="1:5" ht="12.75">
      <c r="A20" s="108"/>
      <c r="B20" s="477" t="s">
        <v>126</v>
      </c>
      <c r="C20" s="478"/>
      <c r="D20" s="478"/>
      <c r="E20" s="479"/>
    </row>
    <row r="21" spans="1:5" ht="12.75">
      <c r="A21" s="108"/>
      <c r="B21" s="477"/>
      <c r="C21" s="478"/>
      <c r="D21" s="478"/>
      <c r="E21" s="479"/>
    </row>
    <row r="22" spans="1:5" ht="12.75">
      <c r="A22" s="108"/>
      <c r="B22" s="477"/>
      <c r="C22" s="478"/>
      <c r="D22" s="478"/>
      <c r="E22" s="479"/>
    </row>
    <row r="23" spans="1:5" ht="12.75">
      <c r="A23" s="108"/>
      <c r="B23" s="477"/>
      <c r="C23" s="478"/>
      <c r="D23" s="478"/>
      <c r="E23" s="479"/>
    </row>
    <row r="24" spans="1:5" ht="12.75">
      <c r="A24" s="108"/>
      <c r="B24" s="477"/>
      <c r="C24" s="478"/>
      <c r="D24" s="478"/>
      <c r="E24" s="479"/>
    </row>
    <row r="25" spans="1:5" ht="12.75">
      <c r="A25" s="108"/>
      <c r="B25" s="477"/>
      <c r="C25" s="478"/>
      <c r="D25" s="478"/>
      <c r="E25" s="479"/>
    </row>
    <row r="26" spans="1:5" ht="12.75">
      <c r="A26" s="108"/>
      <c r="B26" s="477"/>
      <c r="C26" s="478"/>
      <c r="D26" s="478"/>
      <c r="E26" s="479"/>
    </row>
    <row r="27" spans="1:5" ht="12.75">
      <c r="A27" s="108"/>
      <c r="B27" s="477"/>
      <c r="C27" s="478"/>
      <c r="D27" s="478"/>
      <c r="E27" s="479"/>
    </row>
    <row r="28" spans="1:5" ht="12.75">
      <c r="A28" s="108"/>
      <c r="B28" s="477"/>
      <c r="C28" s="478"/>
      <c r="D28" s="478"/>
      <c r="E28" s="479"/>
    </row>
    <row r="29" spans="1:5" ht="12.75">
      <c r="A29" s="108"/>
      <c r="B29" s="477"/>
      <c r="C29" s="478"/>
      <c r="D29" s="478"/>
      <c r="E29" s="479"/>
    </row>
    <row r="30" spans="1:5" ht="12.75">
      <c r="A30" s="108"/>
      <c r="B30" s="477"/>
      <c r="C30" s="478"/>
      <c r="D30" s="478"/>
      <c r="E30" s="479"/>
    </row>
    <row r="31" spans="1:5" ht="12.75">
      <c r="A31" s="108"/>
      <c r="B31" s="477"/>
      <c r="C31" s="478"/>
      <c r="D31" s="478"/>
      <c r="E31" s="479"/>
    </row>
    <row r="32" spans="1:5" ht="12.75">
      <c r="A32" s="108"/>
      <c r="B32" s="477"/>
      <c r="C32" s="478"/>
      <c r="D32" s="478"/>
      <c r="E32" s="479"/>
    </row>
    <row r="33" spans="1:5" ht="12.75">
      <c r="A33" s="108"/>
      <c r="B33" s="477"/>
      <c r="C33" s="478"/>
      <c r="D33" s="478"/>
      <c r="E33" s="479"/>
    </row>
    <row r="34" spans="1:5" ht="12.75">
      <c r="A34" s="108"/>
      <c r="B34" s="477"/>
      <c r="C34" s="478"/>
      <c r="D34" s="478"/>
      <c r="E34" s="479"/>
    </row>
    <row r="35" spans="1:5" ht="12.75">
      <c r="A35" s="108"/>
      <c r="B35" s="477"/>
      <c r="C35" s="478"/>
      <c r="D35" s="478"/>
      <c r="E35" s="479"/>
    </row>
    <row r="36" spans="1:5" ht="12.75">
      <c r="A36" s="108"/>
      <c r="B36" s="477"/>
      <c r="C36" s="478"/>
      <c r="D36" s="478"/>
      <c r="E36" s="479"/>
    </row>
    <row r="37" spans="1:5" ht="12.75">
      <c r="A37" s="108"/>
      <c r="B37" s="477"/>
      <c r="C37" s="478"/>
      <c r="D37" s="478"/>
      <c r="E37" s="479"/>
    </row>
    <row r="38" spans="1:5" ht="12.75">
      <c r="A38" s="108"/>
      <c r="B38" s="477"/>
      <c r="C38" s="478"/>
      <c r="D38" s="478"/>
      <c r="E38" s="479"/>
    </row>
    <row r="39" spans="1:5" ht="13.5" thickBot="1">
      <c r="A39" s="109"/>
      <c r="B39" s="480"/>
      <c r="C39" s="481"/>
      <c r="D39" s="481"/>
      <c r="E39" s="482"/>
    </row>
  </sheetData>
  <sheetProtection/>
  <mergeCells count="36">
    <mergeCell ref="B4:E4"/>
    <mergeCell ref="B5:E5"/>
    <mergeCell ref="B6:E6"/>
    <mergeCell ref="B7:E7"/>
    <mergeCell ref="B12:E12"/>
    <mergeCell ref="B13:E13"/>
    <mergeCell ref="B14:E14"/>
    <mergeCell ref="B15:E15"/>
    <mergeCell ref="B8:E8"/>
    <mergeCell ref="B9:E9"/>
    <mergeCell ref="B10:E10"/>
    <mergeCell ref="B11:E11"/>
    <mergeCell ref="B20:E20"/>
    <mergeCell ref="B21:E21"/>
    <mergeCell ref="B22:E22"/>
    <mergeCell ref="B23:E23"/>
    <mergeCell ref="B16:E16"/>
    <mergeCell ref="B17:E17"/>
    <mergeCell ref="B18:E18"/>
    <mergeCell ref="B19:E19"/>
    <mergeCell ref="B32:E32"/>
    <mergeCell ref="B27:E27"/>
    <mergeCell ref="B28:E28"/>
    <mergeCell ref="B29:E29"/>
    <mergeCell ref="B30:E30"/>
    <mergeCell ref="B24:E24"/>
    <mergeCell ref="B25:E25"/>
    <mergeCell ref="B26:E26"/>
    <mergeCell ref="B31:E31"/>
    <mergeCell ref="B33:E33"/>
    <mergeCell ref="B34:E34"/>
    <mergeCell ref="B39:E39"/>
    <mergeCell ref="B35:E35"/>
    <mergeCell ref="B36:E36"/>
    <mergeCell ref="B37:E37"/>
    <mergeCell ref="B38:E38"/>
  </mergeCells>
  <printOptions/>
  <pageMargins left="0.66" right="0.34" top="0.69" bottom="0.44" header="0.4921259845"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10.00390625" defaultRowHeight="14.25"/>
  <cols>
    <col min="1" max="1" width="5.00390625" style="95" customWidth="1"/>
    <col min="2" max="2" width="3.50390625" style="95" customWidth="1"/>
    <col min="3" max="3" width="5.00390625" style="95" customWidth="1"/>
    <col min="4" max="4" width="3.75390625" style="95" customWidth="1"/>
    <col min="5" max="5" width="4.75390625" style="95" customWidth="1"/>
    <col min="6" max="6" width="3.50390625" style="95" customWidth="1"/>
    <col min="7" max="7" width="16.375" style="95" customWidth="1"/>
    <col min="8" max="9" width="5.00390625" style="107" customWidth="1"/>
    <col min="10" max="10" width="5.875" style="107" customWidth="1"/>
    <col min="11" max="11" width="6.75390625" style="107" customWidth="1"/>
    <col min="12" max="12" width="9.375" style="107" customWidth="1"/>
    <col min="13" max="13" width="6.75390625" style="107" customWidth="1"/>
    <col min="14" max="15" width="5.00390625" style="95" customWidth="1"/>
    <col min="16" max="16" width="1.75390625" style="95" customWidth="1"/>
    <col min="17" max="17" width="12.875" style="95" customWidth="1"/>
    <col min="18" max="19" width="5.00390625" style="95" customWidth="1"/>
    <col min="20" max="20" width="6.25390625" style="95" customWidth="1"/>
    <col min="21" max="16384" width="10.00390625" style="95" customWidth="1"/>
  </cols>
  <sheetData>
    <row r="1" spans="1:20" s="94" customFormat="1" ht="15" customHeight="1" thickBot="1">
      <c r="A1" s="110" t="s">
        <v>523</v>
      </c>
      <c r="H1" s="537" t="s">
        <v>260</v>
      </c>
      <c r="I1" s="538"/>
      <c r="J1" s="538"/>
      <c r="K1" s="538"/>
      <c r="L1" s="538"/>
      <c r="M1" s="538"/>
      <c r="T1" s="111"/>
    </row>
    <row r="2" spans="1:20" ht="15" customHeight="1" thickBot="1">
      <c r="A2" s="112" t="s">
        <v>257</v>
      </c>
      <c r="B2" s="81"/>
      <c r="C2" s="81"/>
      <c r="D2" s="81" t="str">
        <f>Form1!B2</f>
        <v>Bannwald Flüelen</v>
      </c>
      <c r="E2" s="81"/>
      <c r="F2" s="81"/>
      <c r="G2" s="113"/>
      <c r="H2" s="114" t="s">
        <v>261</v>
      </c>
      <c r="I2" s="115"/>
      <c r="J2" s="115">
        <f>Form1!I2</f>
        <v>10</v>
      </c>
      <c r="K2" s="80" t="s">
        <v>262</v>
      </c>
      <c r="L2" s="116">
        <f>Form1!Q2</f>
        <v>35545</v>
      </c>
      <c r="M2" s="117"/>
      <c r="N2" s="80" t="s">
        <v>263</v>
      </c>
      <c r="O2" s="81"/>
      <c r="P2" s="81"/>
      <c r="Q2" s="81" t="str">
        <f>Form1!U2</f>
        <v>Schwitter/ Annen/ GWG</v>
      </c>
      <c r="R2" s="81"/>
      <c r="S2" s="81"/>
      <c r="T2" s="118"/>
    </row>
    <row r="3" spans="1:20" ht="13.5" customHeight="1">
      <c r="A3" s="498" t="s">
        <v>264</v>
      </c>
      <c r="B3" s="501"/>
      <c r="C3" s="501"/>
      <c r="D3" s="501"/>
      <c r="E3" s="501"/>
      <c r="F3" s="501"/>
      <c r="G3" s="502"/>
      <c r="H3" s="539" t="s">
        <v>265</v>
      </c>
      <c r="I3" s="501"/>
      <c r="J3" s="501"/>
      <c r="K3" s="501"/>
      <c r="L3" s="501"/>
      <c r="M3" s="502"/>
      <c r="N3" s="119" t="s">
        <v>266</v>
      </c>
      <c r="O3" s="121"/>
      <c r="P3" s="121"/>
      <c r="Q3" s="121"/>
      <c r="R3" s="121"/>
      <c r="S3" s="121"/>
      <c r="T3" s="122"/>
    </row>
    <row r="4" spans="1:20" ht="13.5" customHeight="1">
      <c r="A4" s="503" t="s">
        <v>231</v>
      </c>
      <c r="B4" s="504"/>
      <c r="C4" s="504"/>
      <c r="D4" s="504"/>
      <c r="E4" s="504"/>
      <c r="F4" s="504"/>
      <c r="G4" s="505"/>
      <c r="H4" s="503" t="s">
        <v>526</v>
      </c>
      <c r="I4" s="504"/>
      <c r="J4" s="504"/>
      <c r="K4" s="504"/>
      <c r="L4" s="504"/>
      <c r="M4" s="505"/>
      <c r="N4" s="123" t="s">
        <v>267</v>
      </c>
      <c r="O4" s="124"/>
      <c r="P4" s="125"/>
      <c r="Q4" s="125"/>
      <c r="R4" s="125"/>
      <c r="S4" s="126" t="s">
        <v>326</v>
      </c>
      <c r="T4" s="127"/>
    </row>
    <row r="5" spans="1:20" ht="13.5" customHeight="1">
      <c r="A5" s="503"/>
      <c r="B5" s="504"/>
      <c r="C5" s="504"/>
      <c r="D5" s="504"/>
      <c r="E5" s="504"/>
      <c r="F5" s="504"/>
      <c r="G5" s="505"/>
      <c r="H5" s="503"/>
      <c r="I5" s="504"/>
      <c r="J5" s="504"/>
      <c r="K5" s="504"/>
      <c r="L5" s="504"/>
      <c r="M5" s="505"/>
      <c r="N5" s="523" t="s">
        <v>527</v>
      </c>
      <c r="O5" s="524"/>
      <c r="P5" s="524"/>
      <c r="Q5" s="524"/>
      <c r="R5" s="525"/>
      <c r="S5" s="535"/>
      <c r="T5" s="536"/>
    </row>
    <row r="6" spans="1:20" ht="13.5" customHeight="1">
      <c r="A6" s="503"/>
      <c r="B6" s="504"/>
      <c r="C6" s="504"/>
      <c r="D6" s="504"/>
      <c r="E6" s="504"/>
      <c r="F6" s="504"/>
      <c r="G6" s="505"/>
      <c r="H6" s="503"/>
      <c r="I6" s="504"/>
      <c r="J6" s="504"/>
      <c r="K6" s="504"/>
      <c r="L6" s="504"/>
      <c r="M6" s="505"/>
      <c r="N6" s="526" t="s">
        <v>528</v>
      </c>
      <c r="O6" s="527"/>
      <c r="P6" s="527"/>
      <c r="Q6" s="527"/>
      <c r="R6" s="528"/>
      <c r="S6" s="496"/>
      <c r="T6" s="497"/>
    </row>
    <row r="7" spans="1:20" ht="13.5" customHeight="1">
      <c r="A7" s="503"/>
      <c r="B7" s="504"/>
      <c r="C7" s="504"/>
      <c r="D7" s="504"/>
      <c r="E7" s="504"/>
      <c r="F7" s="504"/>
      <c r="G7" s="505"/>
      <c r="H7" s="503"/>
      <c r="I7" s="504"/>
      <c r="J7" s="504"/>
      <c r="K7" s="504"/>
      <c r="L7" s="504"/>
      <c r="M7" s="505"/>
      <c r="N7" s="526" t="s">
        <v>529</v>
      </c>
      <c r="O7" s="527"/>
      <c r="P7" s="527"/>
      <c r="Q7" s="527"/>
      <c r="R7" s="528"/>
      <c r="S7" s="496"/>
      <c r="T7" s="497"/>
    </row>
    <row r="8" spans="1:20" ht="13.5" customHeight="1">
      <c r="A8" s="503"/>
      <c r="B8" s="504"/>
      <c r="C8" s="504"/>
      <c r="D8" s="504"/>
      <c r="E8" s="504"/>
      <c r="F8" s="504"/>
      <c r="G8" s="505"/>
      <c r="H8" s="503"/>
      <c r="I8" s="504"/>
      <c r="J8" s="504"/>
      <c r="K8" s="504"/>
      <c r="L8" s="504"/>
      <c r="M8" s="505"/>
      <c r="N8" s="529"/>
      <c r="O8" s="530"/>
      <c r="P8" s="530"/>
      <c r="Q8" s="530"/>
      <c r="R8" s="531"/>
      <c r="S8" s="496"/>
      <c r="T8" s="497"/>
    </row>
    <row r="9" spans="1:20" ht="13.5" customHeight="1">
      <c r="A9" s="503"/>
      <c r="B9" s="504"/>
      <c r="C9" s="504"/>
      <c r="D9" s="504"/>
      <c r="E9" s="504"/>
      <c r="F9" s="504"/>
      <c r="G9" s="505"/>
      <c r="H9" s="503"/>
      <c r="I9" s="504"/>
      <c r="J9" s="504"/>
      <c r="K9" s="504"/>
      <c r="L9" s="504"/>
      <c r="M9" s="505"/>
      <c r="N9" s="529"/>
      <c r="O9" s="530"/>
      <c r="P9" s="530"/>
      <c r="Q9" s="530"/>
      <c r="R9" s="531"/>
      <c r="S9" s="496"/>
      <c r="T9" s="497"/>
    </row>
    <row r="10" spans="1:20" ht="13.5" customHeight="1">
      <c r="A10" s="503"/>
      <c r="B10" s="504"/>
      <c r="C10" s="504"/>
      <c r="D10" s="504"/>
      <c r="E10" s="504"/>
      <c r="F10" s="504"/>
      <c r="G10" s="505"/>
      <c r="H10" s="503"/>
      <c r="I10" s="504"/>
      <c r="J10" s="504"/>
      <c r="K10" s="504"/>
      <c r="L10" s="504"/>
      <c r="M10" s="505"/>
      <c r="N10" s="532"/>
      <c r="O10" s="533"/>
      <c r="P10" s="533"/>
      <c r="Q10" s="533"/>
      <c r="R10" s="534"/>
      <c r="S10" s="486"/>
      <c r="T10" s="487"/>
    </row>
    <row r="11" spans="1:20" ht="13.5" customHeight="1">
      <c r="A11" s="503"/>
      <c r="B11" s="504"/>
      <c r="C11" s="504"/>
      <c r="D11" s="504"/>
      <c r="E11" s="504"/>
      <c r="F11" s="504"/>
      <c r="G11" s="505"/>
      <c r="H11" s="503"/>
      <c r="I11" s="504"/>
      <c r="J11" s="504"/>
      <c r="K11" s="504"/>
      <c r="L11" s="504"/>
      <c r="M11" s="505"/>
      <c r="N11" s="128" t="s">
        <v>268</v>
      </c>
      <c r="O11" s="129"/>
      <c r="P11" s="129"/>
      <c r="Q11" s="494"/>
      <c r="R11" s="494"/>
      <c r="S11" s="494"/>
      <c r="T11" s="495"/>
    </row>
    <row r="12" spans="1:20" ht="13.5" customHeight="1">
      <c r="A12" s="503"/>
      <c r="B12" s="504"/>
      <c r="C12" s="504"/>
      <c r="D12" s="504"/>
      <c r="E12" s="504"/>
      <c r="F12" s="504"/>
      <c r="G12" s="505"/>
      <c r="H12" s="503"/>
      <c r="I12" s="504"/>
      <c r="J12" s="504"/>
      <c r="K12" s="504"/>
      <c r="L12" s="504"/>
      <c r="M12" s="505"/>
      <c r="N12" s="488"/>
      <c r="O12" s="489"/>
      <c r="P12" s="489"/>
      <c r="Q12" s="489"/>
      <c r="R12" s="489"/>
      <c r="S12" s="489"/>
      <c r="T12" s="490"/>
    </row>
    <row r="13" spans="1:20" ht="13.5" customHeight="1">
      <c r="A13" s="503"/>
      <c r="B13" s="504"/>
      <c r="C13" s="504"/>
      <c r="D13" s="504"/>
      <c r="E13" s="504"/>
      <c r="F13" s="504"/>
      <c r="G13" s="505"/>
      <c r="H13" s="503"/>
      <c r="I13" s="504"/>
      <c r="J13" s="504"/>
      <c r="K13" s="504"/>
      <c r="L13" s="504"/>
      <c r="M13" s="505"/>
      <c r="N13" s="488"/>
      <c r="O13" s="489"/>
      <c r="P13" s="489"/>
      <c r="Q13" s="489"/>
      <c r="R13" s="489"/>
      <c r="S13" s="489"/>
      <c r="T13" s="490"/>
    </row>
    <row r="14" spans="1:20" ht="13.5" customHeight="1" thickBot="1">
      <c r="A14" s="506"/>
      <c r="B14" s="507"/>
      <c r="C14" s="507"/>
      <c r="D14" s="507"/>
      <c r="E14" s="507"/>
      <c r="F14" s="507"/>
      <c r="G14" s="508"/>
      <c r="H14" s="506"/>
      <c r="I14" s="507"/>
      <c r="J14" s="507"/>
      <c r="K14" s="507"/>
      <c r="L14" s="507"/>
      <c r="M14" s="508"/>
      <c r="N14" s="491"/>
      <c r="O14" s="492"/>
      <c r="P14" s="492"/>
      <c r="Q14" s="492"/>
      <c r="R14" s="492"/>
      <c r="S14" s="492"/>
      <c r="T14" s="493"/>
    </row>
    <row r="15" spans="1:20" ht="13.5" customHeight="1">
      <c r="A15" s="498" t="s">
        <v>269</v>
      </c>
      <c r="B15" s="521"/>
      <c r="C15" s="521"/>
      <c r="D15" s="521"/>
      <c r="E15" s="521"/>
      <c r="F15" s="521"/>
      <c r="G15" s="522"/>
      <c r="H15" s="498" t="s">
        <v>270</v>
      </c>
      <c r="I15" s="521"/>
      <c r="J15" s="521"/>
      <c r="K15" s="521"/>
      <c r="L15" s="521"/>
      <c r="M15" s="522"/>
      <c r="N15" s="120" t="s">
        <v>271</v>
      </c>
      <c r="O15" s="121"/>
      <c r="P15" s="121"/>
      <c r="Q15" s="499"/>
      <c r="R15" s="499"/>
      <c r="S15" s="499"/>
      <c r="T15" s="500"/>
    </row>
    <row r="16" spans="1:20" ht="12.75" customHeight="1">
      <c r="A16" s="503" t="s">
        <v>232</v>
      </c>
      <c r="B16" s="504"/>
      <c r="C16" s="504"/>
      <c r="D16" s="504"/>
      <c r="E16" s="504"/>
      <c r="F16" s="504"/>
      <c r="G16" s="505"/>
      <c r="H16" s="130"/>
      <c r="I16" s="131"/>
      <c r="J16" s="93"/>
      <c r="K16" s="93"/>
      <c r="L16" s="131"/>
      <c r="M16" s="132"/>
      <c r="N16" s="503" t="s">
        <v>524</v>
      </c>
      <c r="O16" s="504"/>
      <c r="P16" s="504"/>
      <c r="Q16" s="504"/>
      <c r="R16" s="504"/>
      <c r="S16" s="504"/>
      <c r="T16" s="505"/>
    </row>
    <row r="17" spans="1:20" ht="12.75">
      <c r="A17" s="503"/>
      <c r="B17" s="504"/>
      <c r="C17" s="504"/>
      <c r="D17" s="504"/>
      <c r="E17" s="504"/>
      <c r="F17" s="504"/>
      <c r="G17" s="505"/>
      <c r="H17" s="130"/>
      <c r="I17" s="133"/>
      <c r="J17" s="134"/>
      <c r="K17" s="134"/>
      <c r="L17" s="134"/>
      <c r="M17" s="132"/>
      <c r="N17" s="503"/>
      <c r="O17" s="504"/>
      <c r="P17" s="504"/>
      <c r="Q17" s="504"/>
      <c r="R17" s="504"/>
      <c r="S17" s="504"/>
      <c r="T17" s="505"/>
    </row>
    <row r="18" spans="1:20" ht="12.75">
      <c r="A18" s="503"/>
      <c r="B18" s="504"/>
      <c r="C18" s="504"/>
      <c r="D18" s="504"/>
      <c r="E18" s="504"/>
      <c r="F18" s="504"/>
      <c r="G18" s="505"/>
      <c r="H18" s="130"/>
      <c r="I18" s="135"/>
      <c r="J18" s="135"/>
      <c r="K18" s="135"/>
      <c r="L18" s="136"/>
      <c r="M18" s="132"/>
      <c r="N18" s="503"/>
      <c r="O18" s="504"/>
      <c r="P18" s="504"/>
      <c r="Q18" s="504"/>
      <c r="R18" s="504"/>
      <c r="S18" s="504"/>
      <c r="T18" s="505"/>
    </row>
    <row r="19" spans="1:20" ht="12.75">
      <c r="A19" s="503"/>
      <c r="B19" s="504"/>
      <c r="C19" s="504"/>
      <c r="D19" s="504"/>
      <c r="E19" s="504"/>
      <c r="F19" s="504"/>
      <c r="G19" s="505"/>
      <c r="H19" s="130"/>
      <c r="I19" s="133"/>
      <c r="J19" s="134"/>
      <c r="K19" s="134"/>
      <c r="L19" s="134"/>
      <c r="M19" s="132"/>
      <c r="N19" s="503"/>
      <c r="O19" s="504"/>
      <c r="P19" s="504"/>
      <c r="Q19" s="504"/>
      <c r="R19" s="504"/>
      <c r="S19" s="504"/>
      <c r="T19" s="505"/>
    </row>
    <row r="20" spans="1:20" ht="12.75">
      <c r="A20" s="503"/>
      <c r="B20" s="504"/>
      <c r="C20" s="504"/>
      <c r="D20" s="504"/>
      <c r="E20" s="504"/>
      <c r="F20" s="504"/>
      <c r="G20" s="505"/>
      <c r="H20" s="130"/>
      <c r="I20" s="133"/>
      <c r="J20" s="134"/>
      <c r="K20" s="134"/>
      <c r="L20" s="134"/>
      <c r="M20" s="132"/>
      <c r="N20" s="503"/>
      <c r="O20" s="504"/>
      <c r="P20" s="504"/>
      <c r="Q20" s="504"/>
      <c r="R20" s="504"/>
      <c r="S20" s="504"/>
      <c r="T20" s="505"/>
    </row>
    <row r="21" spans="1:20" ht="12.75">
      <c r="A21" s="503"/>
      <c r="B21" s="504"/>
      <c r="C21" s="504"/>
      <c r="D21" s="504"/>
      <c r="E21" s="504"/>
      <c r="F21" s="504"/>
      <c r="G21" s="505"/>
      <c r="H21" s="130"/>
      <c r="I21" s="133"/>
      <c r="J21" s="134"/>
      <c r="K21" s="134"/>
      <c r="L21" s="134"/>
      <c r="M21" s="132"/>
      <c r="N21" s="503"/>
      <c r="O21" s="504"/>
      <c r="P21" s="504"/>
      <c r="Q21" s="504"/>
      <c r="R21" s="504"/>
      <c r="S21" s="504"/>
      <c r="T21" s="505"/>
    </row>
    <row r="22" spans="1:20" ht="12.75">
      <c r="A22" s="503"/>
      <c r="B22" s="504"/>
      <c r="C22" s="504"/>
      <c r="D22" s="504"/>
      <c r="E22" s="504"/>
      <c r="F22" s="504"/>
      <c r="G22" s="505"/>
      <c r="H22" s="130"/>
      <c r="I22" s="136"/>
      <c r="J22" s="93"/>
      <c r="K22" s="93"/>
      <c r="L22" s="136"/>
      <c r="M22" s="132"/>
      <c r="N22" s="503"/>
      <c r="O22" s="504"/>
      <c r="P22" s="504"/>
      <c r="Q22" s="504"/>
      <c r="R22" s="504"/>
      <c r="S22" s="504"/>
      <c r="T22" s="505"/>
    </row>
    <row r="23" spans="1:20" ht="12.75">
      <c r="A23" s="503"/>
      <c r="B23" s="504"/>
      <c r="C23" s="504"/>
      <c r="D23" s="504"/>
      <c r="E23" s="504"/>
      <c r="F23" s="504"/>
      <c r="G23" s="505"/>
      <c r="H23" s="130"/>
      <c r="I23" s="133"/>
      <c r="J23" s="134"/>
      <c r="K23" s="134"/>
      <c r="L23" s="134"/>
      <c r="M23" s="132"/>
      <c r="N23" s="503"/>
      <c r="O23" s="504"/>
      <c r="P23" s="504"/>
      <c r="Q23" s="504"/>
      <c r="R23" s="504"/>
      <c r="S23" s="504"/>
      <c r="T23" s="505"/>
    </row>
    <row r="24" spans="1:20" ht="12.75">
      <c r="A24" s="503"/>
      <c r="B24" s="504"/>
      <c r="C24" s="504"/>
      <c r="D24" s="504"/>
      <c r="E24" s="504"/>
      <c r="F24" s="504"/>
      <c r="G24" s="505"/>
      <c r="H24" s="512"/>
      <c r="I24" s="513"/>
      <c r="J24" s="513"/>
      <c r="K24" s="513"/>
      <c r="L24" s="513"/>
      <c r="M24" s="514"/>
      <c r="N24" s="503"/>
      <c r="O24" s="504"/>
      <c r="P24" s="504"/>
      <c r="Q24" s="504"/>
      <c r="R24" s="504"/>
      <c r="S24" s="504"/>
      <c r="T24" s="505"/>
    </row>
    <row r="25" spans="1:20" ht="12.75">
      <c r="A25" s="503"/>
      <c r="B25" s="504"/>
      <c r="C25" s="504"/>
      <c r="D25" s="504"/>
      <c r="E25" s="504"/>
      <c r="F25" s="504"/>
      <c r="G25" s="505"/>
      <c r="H25" s="515"/>
      <c r="I25" s="516"/>
      <c r="J25" s="516"/>
      <c r="K25" s="516"/>
      <c r="L25" s="516"/>
      <c r="M25" s="517"/>
      <c r="N25" s="503"/>
      <c r="O25" s="504"/>
      <c r="P25" s="504"/>
      <c r="Q25" s="504"/>
      <c r="R25" s="504"/>
      <c r="S25" s="504"/>
      <c r="T25" s="505"/>
    </row>
    <row r="26" spans="1:20" ht="12.75">
      <c r="A26" s="503"/>
      <c r="B26" s="504"/>
      <c r="C26" s="504"/>
      <c r="D26" s="504"/>
      <c r="E26" s="504"/>
      <c r="F26" s="504"/>
      <c r="G26" s="505"/>
      <c r="H26" s="515"/>
      <c r="I26" s="516"/>
      <c r="J26" s="516"/>
      <c r="K26" s="516"/>
      <c r="L26" s="516"/>
      <c r="M26" s="517"/>
      <c r="N26" s="503"/>
      <c r="O26" s="504"/>
      <c r="P26" s="504"/>
      <c r="Q26" s="504"/>
      <c r="R26" s="504"/>
      <c r="S26" s="504"/>
      <c r="T26" s="505"/>
    </row>
    <row r="27" spans="1:20" ht="13.5" thickBot="1">
      <c r="A27" s="506"/>
      <c r="B27" s="507"/>
      <c r="C27" s="507"/>
      <c r="D27" s="507"/>
      <c r="E27" s="507"/>
      <c r="F27" s="507"/>
      <c r="G27" s="508"/>
      <c r="H27" s="518"/>
      <c r="I27" s="519"/>
      <c r="J27" s="519"/>
      <c r="K27" s="519"/>
      <c r="L27" s="519"/>
      <c r="M27" s="520"/>
      <c r="N27" s="506"/>
      <c r="O27" s="507"/>
      <c r="P27" s="507"/>
      <c r="Q27" s="507"/>
      <c r="R27" s="507"/>
      <c r="S27" s="507"/>
      <c r="T27" s="508"/>
    </row>
    <row r="28" spans="1:20" ht="15">
      <c r="A28" s="498" t="s">
        <v>272</v>
      </c>
      <c r="B28" s="499"/>
      <c r="C28" s="499"/>
      <c r="D28" s="499"/>
      <c r="E28" s="499"/>
      <c r="F28" s="499"/>
      <c r="G28" s="500"/>
      <c r="H28" s="119" t="s">
        <v>273</v>
      </c>
      <c r="I28" s="121"/>
      <c r="J28" s="121"/>
      <c r="K28" s="121"/>
      <c r="L28" s="121"/>
      <c r="M28" s="122"/>
      <c r="N28" s="498" t="s">
        <v>274</v>
      </c>
      <c r="O28" s="501"/>
      <c r="P28" s="501"/>
      <c r="Q28" s="501"/>
      <c r="R28" s="501"/>
      <c r="S28" s="501"/>
      <c r="T28" s="502"/>
    </row>
    <row r="29" spans="1:20" ht="15" customHeight="1">
      <c r="A29" s="503" t="s">
        <v>525</v>
      </c>
      <c r="B29" s="504"/>
      <c r="C29" s="504"/>
      <c r="D29" s="504"/>
      <c r="E29" s="504"/>
      <c r="F29" s="504"/>
      <c r="G29" s="505"/>
      <c r="H29" s="503"/>
      <c r="I29" s="504"/>
      <c r="J29" s="504"/>
      <c r="K29" s="505"/>
      <c r="L29" s="141"/>
      <c r="M29" s="138"/>
      <c r="N29" s="503" t="s">
        <v>115</v>
      </c>
      <c r="O29" s="504"/>
      <c r="P29" s="504"/>
      <c r="Q29" s="504"/>
      <c r="R29" s="504"/>
      <c r="S29" s="504"/>
      <c r="T29" s="505"/>
    </row>
    <row r="30" spans="1:20" ht="12.75">
      <c r="A30" s="503"/>
      <c r="B30" s="504"/>
      <c r="C30" s="504"/>
      <c r="D30" s="504"/>
      <c r="E30" s="504"/>
      <c r="F30" s="504"/>
      <c r="G30" s="505"/>
      <c r="H30" s="503"/>
      <c r="I30" s="504"/>
      <c r="J30" s="504"/>
      <c r="K30" s="505"/>
      <c r="L30" s="142"/>
      <c r="M30" s="132"/>
      <c r="N30" s="503"/>
      <c r="O30" s="504"/>
      <c r="P30" s="504"/>
      <c r="Q30" s="504"/>
      <c r="R30" s="504"/>
      <c r="S30" s="504"/>
      <c r="T30" s="505"/>
    </row>
    <row r="31" spans="1:20" ht="12.75">
      <c r="A31" s="503"/>
      <c r="B31" s="504"/>
      <c r="C31" s="504"/>
      <c r="D31" s="504"/>
      <c r="E31" s="504"/>
      <c r="F31" s="504"/>
      <c r="G31" s="505"/>
      <c r="H31" s="503"/>
      <c r="I31" s="504"/>
      <c r="J31" s="504"/>
      <c r="K31" s="505"/>
      <c r="L31" s="95"/>
      <c r="M31" s="132"/>
      <c r="N31" s="503"/>
      <c r="O31" s="504"/>
      <c r="P31" s="504"/>
      <c r="Q31" s="504"/>
      <c r="R31" s="504"/>
      <c r="S31" s="504"/>
      <c r="T31" s="505"/>
    </row>
    <row r="32" spans="1:20" ht="12.75">
      <c r="A32" s="503"/>
      <c r="B32" s="504"/>
      <c r="C32" s="504"/>
      <c r="D32" s="504"/>
      <c r="E32" s="504"/>
      <c r="F32" s="504"/>
      <c r="G32" s="505"/>
      <c r="H32" s="503"/>
      <c r="I32" s="504"/>
      <c r="J32" s="504"/>
      <c r="K32" s="505"/>
      <c r="L32" s="142"/>
      <c r="M32" s="132"/>
      <c r="N32" s="503"/>
      <c r="O32" s="504"/>
      <c r="P32" s="504"/>
      <c r="Q32" s="504"/>
      <c r="R32" s="504"/>
      <c r="S32" s="504"/>
      <c r="T32" s="505"/>
    </row>
    <row r="33" spans="1:20" ht="12.75">
      <c r="A33" s="503"/>
      <c r="B33" s="504"/>
      <c r="C33" s="504"/>
      <c r="D33" s="504"/>
      <c r="E33" s="504"/>
      <c r="F33" s="504"/>
      <c r="G33" s="505"/>
      <c r="H33" s="503"/>
      <c r="I33" s="504"/>
      <c r="J33" s="504"/>
      <c r="K33" s="505"/>
      <c r="L33" s="142"/>
      <c r="M33" s="132"/>
      <c r="N33" s="503"/>
      <c r="O33" s="504"/>
      <c r="P33" s="504"/>
      <c r="Q33" s="504"/>
      <c r="R33" s="504"/>
      <c r="S33" s="504"/>
      <c r="T33" s="505"/>
    </row>
    <row r="34" spans="1:20" ht="12.75">
      <c r="A34" s="503"/>
      <c r="B34" s="504"/>
      <c r="C34" s="504"/>
      <c r="D34" s="504"/>
      <c r="E34" s="504"/>
      <c r="F34" s="504"/>
      <c r="G34" s="505"/>
      <c r="H34" s="503"/>
      <c r="I34" s="504"/>
      <c r="J34" s="504"/>
      <c r="K34" s="505"/>
      <c r="L34" s="142"/>
      <c r="M34" s="132"/>
      <c r="N34" s="503"/>
      <c r="O34" s="504"/>
      <c r="P34" s="504"/>
      <c r="Q34" s="504"/>
      <c r="R34" s="504"/>
      <c r="S34" s="504"/>
      <c r="T34" s="505"/>
    </row>
    <row r="35" spans="1:20" ht="12.75">
      <c r="A35" s="503"/>
      <c r="B35" s="504"/>
      <c r="C35" s="504"/>
      <c r="D35" s="504"/>
      <c r="E35" s="504"/>
      <c r="F35" s="504"/>
      <c r="G35" s="505"/>
      <c r="H35" s="503"/>
      <c r="I35" s="504"/>
      <c r="J35" s="504"/>
      <c r="K35" s="505"/>
      <c r="L35" s="142"/>
      <c r="M35" s="132"/>
      <c r="N35" s="503"/>
      <c r="O35" s="504"/>
      <c r="P35" s="504"/>
      <c r="Q35" s="504"/>
      <c r="R35" s="504"/>
      <c r="S35" s="504"/>
      <c r="T35" s="505"/>
    </row>
    <row r="36" spans="1:20" ht="12.75">
      <c r="A36" s="503"/>
      <c r="B36" s="504"/>
      <c r="C36" s="504"/>
      <c r="D36" s="504"/>
      <c r="E36" s="504"/>
      <c r="F36" s="504"/>
      <c r="G36" s="505"/>
      <c r="H36" s="503"/>
      <c r="I36" s="504"/>
      <c r="J36" s="504"/>
      <c r="K36" s="505"/>
      <c r="L36" s="143"/>
      <c r="M36" s="144"/>
      <c r="N36" s="145" t="s">
        <v>275</v>
      </c>
      <c r="O36" s="136"/>
      <c r="P36" s="136"/>
      <c r="Q36" s="136"/>
      <c r="R36" s="136"/>
      <c r="S36" s="136"/>
      <c r="T36" s="146"/>
    </row>
    <row r="37" spans="1:20" ht="12.75">
      <c r="A37" s="503"/>
      <c r="B37" s="504"/>
      <c r="C37" s="504"/>
      <c r="D37" s="504"/>
      <c r="E37" s="504"/>
      <c r="F37" s="504"/>
      <c r="G37" s="505"/>
      <c r="H37" s="503"/>
      <c r="I37" s="504"/>
      <c r="J37" s="504"/>
      <c r="K37" s="505"/>
      <c r="L37" s="143"/>
      <c r="M37" s="144"/>
      <c r="N37" s="137" t="s">
        <v>327</v>
      </c>
      <c r="O37" s="93"/>
      <c r="P37" s="93"/>
      <c r="Q37" s="93"/>
      <c r="R37" s="93"/>
      <c r="S37" s="93"/>
      <c r="T37" s="138"/>
    </row>
    <row r="38" spans="1:20" ht="15">
      <c r="A38" s="503"/>
      <c r="B38" s="504"/>
      <c r="C38" s="504"/>
      <c r="D38" s="504"/>
      <c r="E38" s="504"/>
      <c r="F38" s="504"/>
      <c r="G38" s="505"/>
      <c r="H38" s="503"/>
      <c r="I38" s="504"/>
      <c r="J38" s="504"/>
      <c r="K38" s="505"/>
      <c r="L38" s="142"/>
      <c r="M38" s="132"/>
      <c r="N38" s="509" t="s">
        <v>276</v>
      </c>
      <c r="O38" s="510"/>
      <c r="P38" s="510"/>
      <c r="Q38" s="510"/>
      <c r="R38" s="510"/>
      <c r="S38" s="510"/>
      <c r="T38" s="511"/>
    </row>
    <row r="39" spans="1:20" ht="12.75">
      <c r="A39" s="503"/>
      <c r="B39" s="504"/>
      <c r="C39" s="504"/>
      <c r="D39" s="504"/>
      <c r="E39" s="504"/>
      <c r="F39" s="504"/>
      <c r="G39" s="505"/>
      <c r="H39" s="503"/>
      <c r="I39" s="504"/>
      <c r="J39" s="504"/>
      <c r="K39" s="505"/>
      <c r="L39" s="142"/>
      <c r="M39" s="132"/>
      <c r="N39" s="503" t="s">
        <v>387</v>
      </c>
      <c r="O39" s="504"/>
      <c r="P39" s="504"/>
      <c r="Q39" s="504"/>
      <c r="R39" s="504"/>
      <c r="S39" s="504"/>
      <c r="T39" s="505"/>
    </row>
    <row r="40" spans="1:20" ht="13.5" thickBot="1">
      <c r="A40" s="506"/>
      <c r="B40" s="507"/>
      <c r="C40" s="507"/>
      <c r="D40" s="507"/>
      <c r="E40" s="507"/>
      <c r="F40" s="507"/>
      <c r="G40" s="508"/>
      <c r="H40" s="506"/>
      <c r="I40" s="507"/>
      <c r="J40" s="507"/>
      <c r="K40" s="508"/>
      <c r="L40" s="148"/>
      <c r="M40" s="140"/>
      <c r="N40" s="506"/>
      <c r="O40" s="507"/>
      <c r="P40" s="507"/>
      <c r="Q40" s="507"/>
      <c r="R40" s="507"/>
      <c r="S40" s="507"/>
      <c r="T40" s="508"/>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A16:G27"/>
    <mergeCell ref="N16:T27"/>
    <mergeCell ref="H24:M24"/>
    <mergeCell ref="H25:M25"/>
    <mergeCell ref="H26:M26"/>
    <mergeCell ref="H27:M27"/>
    <mergeCell ref="A28:G28"/>
    <mergeCell ref="N28:T28"/>
    <mergeCell ref="A29:G40"/>
    <mergeCell ref="H29:K40"/>
    <mergeCell ref="N29:T35"/>
    <mergeCell ref="N38:T38"/>
    <mergeCell ref="N39:T40"/>
    <mergeCell ref="S10:T10"/>
    <mergeCell ref="N12:T12"/>
    <mergeCell ref="N13:T13"/>
    <mergeCell ref="N14:T14"/>
    <mergeCell ref="Q11:T11"/>
    <mergeCell ref="S6:T6"/>
    <mergeCell ref="S7:T7"/>
    <mergeCell ref="S8:T8"/>
    <mergeCell ref="S9:T9"/>
  </mergeCells>
  <printOptions/>
  <pageMargins left="0.56" right="0.35" top="0.52" bottom="0.37" header="0.36" footer="0.3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T35"/>
  <sheetViews>
    <sheetView zoomScalePageLayoutView="0" workbookViewId="0" topLeftCell="A1">
      <selection activeCell="A1" sqref="A1"/>
    </sheetView>
  </sheetViews>
  <sheetFormatPr defaultColWidth="10.00390625" defaultRowHeight="14.25"/>
  <cols>
    <col min="1" max="1" width="11.125" style="150" customWidth="1"/>
    <col min="2" max="2" width="2.00390625" style="150" customWidth="1"/>
    <col min="3" max="3" width="7.75390625" style="150" customWidth="1"/>
    <col min="4" max="4" width="3.875" style="150" customWidth="1"/>
    <col min="5" max="5" width="4.50390625" style="150" customWidth="1"/>
    <col min="6" max="6" width="8.00390625" style="150" customWidth="1"/>
    <col min="7" max="7" width="7.625" style="150" customWidth="1"/>
    <col min="8" max="8" width="9.375" style="150" customWidth="1"/>
    <col min="9" max="9" width="3.75390625" style="150" customWidth="1"/>
    <col min="10" max="11" width="1.4921875" style="150" customWidth="1"/>
    <col min="12" max="12" width="7.625" style="150" customWidth="1"/>
    <col min="13" max="13" width="4.125" style="150" customWidth="1"/>
    <col min="14" max="14" width="5.875" style="150" customWidth="1"/>
    <col min="15" max="15" width="9.375" style="150" customWidth="1"/>
    <col min="16" max="16" width="4.125" style="150" customWidth="1"/>
    <col min="17" max="17" width="5.25390625" style="150" customWidth="1"/>
    <col min="18" max="19" width="7.625" style="150" customWidth="1"/>
    <col min="20" max="20" width="9.375" style="150" customWidth="1"/>
    <col min="21" max="16384" width="10.00390625" style="150" customWidth="1"/>
  </cols>
  <sheetData>
    <row r="1" spans="1:20" ht="15" customHeight="1" thickBot="1">
      <c r="A1" s="149" t="s">
        <v>277</v>
      </c>
      <c r="C1" s="149"/>
      <c r="D1" s="149"/>
      <c r="E1" s="139"/>
      <c r="F1" s="139"/>
      <c r="G1" s="139"/>
      <c r="H1" s="139"/>
      <c r="I1" s="139"/>
      <c r="J1" s="139"/>
      <c r="K1" s="139"/>
      <c r="L1" s="151" t="s">
        <v>278</v>
      </c>
      <c r="M1" s="139"/>
      <c r="N1" s="139"/>
      <c r="O1" s="139"/>
      <c r="P1" s="139"/>
      <c r="Q1" s="139"/>
      <c r="R1" s="139"/>
      <c r="S1" s="139"/>
      <c r="T1" s="152"/>
    </row>
    <row r="2" spans="1:20" ht="19.5" customHeight="1" thickBot="1">
      <c r="A2" s="112" t="s">
        <v>279</v>
      </c>
      <c r="B2" s="81" t="str">
        <f>Form1!B2</f>
        <v>Bannwald Flüelen</v>
      </c>
      <c r="C2" s="81"/>
      <c r="D2" s="81"/>
      <c r="E2" s="81"/>
      <c r="F2" s="81"/>
      <c r="G2" s="153"/>
      <c r="H2" s="154" t="s">
        <v>261</v>
      </c>
      <c r="I2" s="113">
        <f>Form1!I2</f>
        <v>10</v>
      </c>
      <c r="J2" s="115"/>
      <c r="K2" s="584" t="s">
        <v>280</v>
      </c>
      <c r="L2" s="585"/>
      <c r="M2" s="155">
        <f>Form1!M2</f>
        <v>0.67</v>
      </c>
      <c r="N2" s="114" t="s">
        <v>451</v>
      </c>
      <c r="O2" s="156">
        <f>Form1!Q2</f>
        <v>35545</v>
      </c>
      <c r="P2" s="157" t="s">
        <v>248</v>
      </c>
      <c r="Q2" s="81"/>
      <c r="R2" s="115" t="str">
        <f>Form1!U2</f>
        <v>Schwitter/ Annen/ GWG</v>
      </c>
      <c r="S2" s="81"/>
      <c r="T2" s="118"/>
    </row>
    <row r="3" spans="1:20" ht="24.75" customHeight="1" thickBot="1">
      <c r="A3" s="158" t="s">
        <v>281</v>
      </c>
      <c r="B3" s="159"/>
      <c r="C3" s="159"/>
      <c r="D3" s="159"/>
      <c r="E3" s="159"/>
      <c r="F3" s="159"/>
      <c r="G3" s="578"/>
      <c r="H3" s="578"/>
      <c r="I3" s="578"/>
      <c r="J3" s="578"/>
      <c r="K3" s="578"/>
      <c r="L3" s="578"/>
      <c r="M3" s="578"/>
      <c r="N3" s="578"/>
      <c r="O3" s="578"/>
      <c r="P3" s="578"/>
      <c r="Q3" s="578"/>
      <c r="R3" s="578"/>
      <c r="S3" s="578"/>
      <c r="T3" s="579"/>
    </row>
    <row r="4" spans="1:20" ht="15" customHeight="1" thickBot="1">
      <c r="A4" s="161" t="s">
        <v>282</v>
      </c>
      <c r="B4" s="162"/>
      <c r="C4" s="578"/>
      <c r="D4" s="578"/>
      <c r="E4" s="578"/>
      <c r="F4" s="578"/>
      <c r="G4" s="578"/>
      <c r="H4" s="578"/>
      <c r="I4" s="578"/>
      <c r="J4" s="578"/>
      <c r="K4" s="578"/>
      <c r="L4" s="578"/>
      <c r="M4" s="578"/>
      <c r="N4" s="578"/>
      <c r="O4" s="578"/>
      <c r="P4" s="580"/>
      <c r="Q4" s="163" t="s">
        <v>283</v>
      </c>
      <c r="R4" s="164" t="s">
        <v>284</v>
      </c>
      <c r="S4" s="163" t="s">
        <v>285</v>
      </c>
      <c r="T4" s="165" t="s">
        <v>286</v>
      </c>
    </row>
    <row r="5" spans="1:20" ht="15" customHeight="1">
      <c r="A5" s="581" t="s">
        <v>568</v>
      </c>
      <c r="B5" s="582"/>
      <c r="C5" s="582"/>
      <c r="D5" s="582"/>
      <c r="E5" s="582"/>
      <c r="F5" s="582"/>
      <c r="G5" s="582"/>
      <c r="H5" s="582"/>
      <c r="I5" s="582"/>
      <c r="J5" s="582"/>
      <c r="K5" s="582"/>
      <c r="L5" s="582"/>
      <c r="M5" s="582"/>
      <c r="N5" s="582"/>
      <c r="O5" s="582"/>
      <c r="P5" s="583"/>
      <c r="Q5" s="166" t="s">
        <v>570</v>
      </c>
      <c r="R5" s="167">
        <v>150</v>
      </c>
      <c r="S5" s="168">
        <v>127</v>
      </c>
      <c r="T5" s="169">
        <f aca="true" t="shared" si="0" ref="T5:T11">PRODUCT(R5:S5)</f>
        <v>19050</v>
      </c>
    </row>
    <row r="6" spans="1:20" ht="15" customHeight="1">
      <c r="A6" s="547" t="s">
        <v>569</v>
      </c>
      <c r="B6" s="545"/>
      <c r="C6" s="545"/>
      <c r="D6" s="545"/>
      <c r="E6" s="545"/>
      <c r="F6" s="545"/>
      <c r="G6" s="545"/>
      <c r="H6" s="545"/>
      <c r="I6" s="545"/>
      <c r="J6" s="545"/>
      <c r="K6" s="545"/>
      <c r="L6" s="545"/>
      <c r="M6" s="545"/>
      <c r="N6" s="545"/>
      <c r="O6" s="545"/>
      <c r="P6" s="570"/>
      <c r="Q6" s="170" t="s">
        <v>570</v>
      </c>
      <c r="R6" s="171">
        <v>50</v>
      </c>
      <c r="S6" s="171">
        <v>35</v>
      </c>
      <c r="T6" s="242">
        <f t="shared" si="0"/>
        <v>1750</v>
      </c>
    </row>
    <row r="7" spans="1:20" ht="15" customHeight="1">
      <c r="A7" s="547"/>
      <c r="B7" s="545"/>
      <c r="C7" s="545"/>
      <c r="D7" s="545"/>
      <c r="E7" s="545"/>
      <c r="F7" s="545"/>
      <c r="G7" s="545"/>
      <c r="H7" s="545"/>
      <c r="I7" s="545"/>
      <c r="J7" s="545"/>
      <c r="K7" s="545"/>
      <c r="L7" s="545"/>
      <c r="M7" s="545"/>
      <c r="N7" s="545"/>
      <c r="O7" s="545"/>
      <c r="P7" s="570"/>
      <c r="Q7" s="170"/>
      <c r="R7" s="171"/>
      <c r="S7" s="171"/>
      <c r="T7" s="172">
        <f t="shared" si="0"/>
        <v>0</v>
      </c>
    </row>
    <row r="8" spans="1:20" ht="15" customHeight="1">
      <c r="A8" s="547"/>
      <c r="B8" s="545"/>
      <c r="C8" s="545"/>
      <c r="D8" s="545"/>
      <c r="E8" s="545"/>
      <c r="F8" s="545"/>
      <c r="G8" s="545"/>
      <c r="H8" s="545"/>
      <c r="I8" s="545"/>
      <c r="J8" s="545"/>
      <c r="K8" s="545"/>
      <c r="L8" s="545"/>
      <c r="M8" s="545"/>
      <c r="N8" s="545"/>
      <c r="O8" s="545"/>
      <c r="P8" s="570"/>
      <c r="Q8" s="170"/>
      <c r="R8" s="171"/>
      <c r="S8" s="171"/>
      <c r="T8" s="172">
        <f t="shared" si="0"/>
        <v>0</v>
      </c>
    </row>
    <row r="9" spans="1:20" ht="15" customHeight="1">
      <c r="A9" s="547"/>
      <c r="B9" s="545"/>
      <c r="C9" s="545"/>
      <c r="D9" s="545"/>
      <c r="E9" s="545"/>
      <c r="F9" s="545"/>
      <c r="G9" s="545"/>
      <c r="H9" s="545"/>
      <c r="I9" s="545"/>
      <c r="J9" s="545"/>
      <c r="K9" s="545"/>
      <c r="L9" s="545"/>
      <c r="M9" s="545"/>
      <c r="N9" s="545"/>
      <c r="O9" s="545"/>
      <c r="P9" s="570"/>
      <c r="Q9" s="170"/>
      <c r="R9" s="171"/>
      <c r="S9" s="171"/>
      <c r="T9" s="172">
        <f t="shared" si="0"/>
        <v>0</v>
      </c>
    </row>
    <row r="10" spans="1:20" ht="15" customHeight="1">
      <c r="A10" s="547"/>
      <c r="B10" s="545"/>
      <c r="C10" s="545"/>
      <c r="D10" s="545"/>
      <c r="E10" s="545"/>
      <c r="F10" s="545"/>
      <c r="G10" s="545"/>
      <c r="H10" s="545"/>
      <c r="I10" s="545"/>
      <c r="J10" s="545"/>
      <c r="K10" s="545"/>
      <c r="L10" s="545"/>
      <c r="M10" s="545"/>
      <c r="N10" s="545"/>
      <c r="O10" s="545"/>
      <c r="P10" s="570"/>
      <c r="Q10" s="170"/>
      <c r="R10" s="171"/>
      <c r="S10" s="171"/>
      <c r="T10" s="172">
        <f t="shared" si="0"/>
        <v>0</v>
      </c>
    </row>
    <row r="11" spans="1:20" ht="15" customHeight="1" thickBot="1">
      <c r="A11" s="540"/>
      <c r="B11" s="541"/>
      <c r="C11" s="541"/>
      <c r="D11" s="541"/>
      <c r="E11" s="541"/>
      <c r="F11" s="541"/>
      <c r="G11" s="541"/>
      <c r="H11" s="541"/>
      <c r="I11" s="541"/>
      <c r="J11" s="541"/>
      <c r="K11" s="541"/>
      <c r="L11" s="541"/>
      <c r="M11" s="541"/>
      <c r="N11" s="541"/>
      <c r="O11" s="541"/>
      <c r="P11" s="571"/>
      <c r="Q11" s="173"/>
      <c r="R11" s="174"/>
      <c r="S11" s="174"/>
      <c r="T11" s="175">
        <f t="shared" si="0"/>
        <v>0</v>
      </c>
    </row>
    <row r="12" spans="1:20" ht="15" customHeight="1" thickBot="1">
      <c r="A12" s="572" t="s">
        <v>287</v>
      </c>
      <c r="B12" s="573"/>
      <c r="C12" s="573"/>
      <c r="D12" s="573"/>
      <c r="E12" s="573"/>
      <c r="F12" s="573"/>
      <c r="G12" s="573"/>
      <c r="H12" s="573"/>
      <c r="I12" s="573"/>
      <c r="J12" s="573"/>
      <c r="K12" s="573"/>
      <c r="L12" s="573"/>
      <c r="M12" s="573"/>
      <c r="N12" s="573"/>
      <c r="O12" s="573"/>
      <c r="P12" s="573"/>
      <c r="Q12" s="176"/>
      <c r="R12" s="177"/>
      <c r="S12" s="178"/>
      <c r="T12" s="179">
        <f>SUM(T5:T11)</f>
        <v>20800</v>
      </c>
    </row>
    <row r="13" spans="1:20" ht="24.75" customHeight="1" thickBot="1">
      <c r="A13" s="120" t="s">
        <v>288</v>
      </c>
      <c r="B13" s="180"/>
      <c r="C13" s="180"/>
      <c r="D13" s="180"/>
      <c r="E13" s="180"/>
      <c r="F13" s="180"/>
      <c r="G13" s="121"/>
      <c r="H13" s="181"/>
      <c r="I13" s="181"/>
      <c r="J13" s="181"/>
      <c r="K13" s="121"/>
      <c r="L13" s="158" t="s">
        <v>289</v>
      </c>
      <c r="M13" s="160"/>
      <c r="N13" s="160"/>
      <c r="O13" s="160"/>
      <c r="P13" s="160"/>
      <c r="Q13" s="182"/>
      <c r="R13" s="182"/>
      <c r="S13" s="182"/>
      <c r="T13" s="183"/>
    </row>
    <row r="14" spans="1:20" ht="15" customHeight="1" thickBot="1">
      <c r="A14" s="147"/>
      <c r="B14" s="184"/>
      <c r="C14" s="185"/>
      <c r="D14" s="186" t="s">
        <v>290</v>
      </c>
      <c r="E14" s="574" t="s">
        <v>291</v>
      </c>
      <c r="F14" s="575"/>
      <c r="G14" s="575"/>
      <c r="H14" s="575"/>
      <c r="I14" s="575"/>
      <c r="J14" s="575"/>
      <c r="K14" s="576"/>
      <c r="L14" s="562" t="s">
        <v>292</v>
      </c>
      <c r="M14" s="577"/>
      <c r="N14" s="563"/>
      <c r="O14" s="187" t="s">
        <v>293</v>
      </c>
      <c r="P14" s="158" t="s">
        <v>294</v>
      </c>
      <c r="Q14" s="159"/>
      <c r="R14" s="158" t="s">
        <v>295</v>
      </c>
      <c r="S14" s="562" t="s">
        <v>296</v>
      </c>
      <c r="T14" s="563"/>
    </row>
    <row r="15" spans="1:20" ht="15" customHeight="1">
      <c r="A15" s="188" t="s">
        <v>297</v>
      </c>
      <c r="B15" s="189"/>
      <c r="C15" s="189"/>
      <c r="D15" s="190">
        <v>80</v>
      </c>
      <c r="E15" s="564" t="s">
        <v>499</v>
      </c>
      <c r="F15" s="565"/>
      <c r="G15" s="565"/>
      <c r="H15" s="565"/>
      <c r="I15" s="565"/>
      <c r="J15" s="565"/>
      <c r="K15" s="566"/>
      <c r="L15" s="567" t="s">
        <v>501</v>
      </c>
      <c r="M15" s="568"/>
      <c r="N15" s="569"/>
      <c r="O15" s="241" t="s">
        <v>502</v>
      </c>
      <c r="P15" s="567" t="s">
        <v>503</v>
      </c>
      <c r="Q15" s="569"/>
      <c r="R15" s="237" t="s">
        <v>504</v>
      </c>
      <c r="S15" s="567" t="s">
        <v>141</v>
      </c>
      <c r="T15" s="569"/>
    </row>
    <row r="16" spans="1:20" ht="15" customHeight="1">
      <c r="A16" s="191" t="s">
        <v>298</v>
      </c>
      <c r="B16" s="192"/>
      <c r="C16" s="192"/>
      <c r="D16" s="193"/>
      <c r="E16" s="560"/>
      <c r="F16" s="484"/>
      <c r="G16" s="484"/>
      <c r="H16" s="484"/>
      <c r="I16" s="484"/>
      <c r="J16" s="484"/>
      <c r="K16" s="485"/>
      <c r="L16" s="558"/>
      <c r="M16" s="561"/>
      <c r="N16" s="559"/>
      <c r="O16" s="194"/>
      <c r="P16" s="558"/>
      <c r="Q16" s="559"/>
      <c r="R16" s="195"/>
      <c r="S16" s="558"/>
      <c r="T16" s="559"/>
    </row>
    <row r="17" spans="1:20" ht="15" customHeight="1">
      <c r="A17" s="191" t="s">
        <v>299</v>
      </c>
      <c r="B17" s="192"/>
      <c r="C17" s="192"/>
      <c r="D17" s="193">
        <v>20</v>
      </c>
      <c r="E17" s="560" t="s">
        <v>500</v>
      </c>
      <c r="F17" s="484"/>
      <c r="G17" s="484"/>
      <c r="H17" s="484"/>
      <c r="I17" s="484"/>
      <c r="J17" s="484"/>
      <c r="K17" s="485"/>
      <c r="L17" s="558"/>
      <c r="M17" s="561"/>
      <c r="N17" s="559"/>
      <c r="O17" s="194"/>
      <c r="P17" s="558"/>
      <c r="Q17" s="559"/>
      <c r="R17" s="195"/>
      <c r="S17" s="558"/>
      <c r="T17" s="559"/>
    </row>
    <row r="18" spans="1:20" ht="15" customHeight="1" thickBot="1">
      <c r="A18" s="196" t="s">
        <v>300</v>
      </c>
      <c r="B18" s="197"/>
      <c r="C18" s="197"/>
      <c r="D18" s="198"/>
      <c r="E18" s="552"/>
      <c r="F18" s="553"/>
      <c r="G18" s="553"/>
      <c r="H18" s="553"/>
      <c r="I18" s="553"/>
      <c r="J18" s="553"/>
      <c r="K18" s="554"/>
      <c r="L18" s="555"/>
      <c r="M18" s="553"/>
      <c r="N18" s="554"/>
      <c r="O18" s="199"/>
      <c r="P18" s="555"/>
      <c r="Q18" s="554"/>
      <c r="R18" s="200"/>
      <c r="S18" s="555"/>
      <c r="T18" s="554"/>
    </row>
    <row r="19" spans="1:20" ht="16.5" customHeight="1" thickBot="1">
      <c r="A19" s="201" t="s">
        <v>301</v>
      </c>
      <c r="B19" s="149"/>
      <c r="C19" s="149"/>
      <c r="D19" s="149"/>
      <c r="E19" s="149"/>
      <c r="F19" s="149"/>
      <c r="G19" s="149"/>
      <c r="H19" s="149"/>
      <c r="I19" s="149"/>
      <c r="J19" s="149"/>
      <c r="K19" s="149"/>
      <c r="L19" s="182"/>
      <c r="M19" s="182"/>
      <c r="N19" s="182"/>
      <c r="O19" s="160"/>
      <c r="P19" s="160"/>
      <c r="Q19" s="160"/>
      <c r="R19" s="160"/>
      <c r="S19" s="160"/>
      <c r="T19" s="183"/>
    </row>
    <row r="20" spans="1:20" ht="15" customHeight="1">
      <c r="A20" s="202" t="s">
        <v>302</v>
      </c>
      <c r="B20" s="203"/>
      <c r="C20" s="203"/>
      <c r="D20" s="203"/>
      <c r="E20" s="202" t="s">
        <v>303</v>
      </c>
      <c r="F20" s="203"/>
      <c r="G20" s="203"/>
      <c r="H20" s="203"/>
      <c r="I20" s="203"/>
      <c r="J20" s="203"/>
      <c r="K20" s="203"/>
      <c r="L20" s="204"/>
      <c r="M20" s="205"/>
      <c r="N20" s="205"/>
      <c r="O20" s="204"/>
      <c r="P20" s="206" t="s">
        <v>304</v>
      </c>
      <c r="Q20" s="204"/>
      <c r="R20" s="204"/>
      <c r="S20" s="204"/>
      <c r="T20" s="207"/>
    </row>
    <row r="21" spans="1:20" ht="13.5" customHeight="1">
      <c r="A21" s="549" t="s">
        <v>505</v>
      </c>
      <c r="B21" s="550"/>
      <c r="C21" s="556"/>
      <c r="D21" s="557"/>
      <c r="E21" s="549" t="s">
        <v>506</v>
      </c>
      <c r="F21" s="550"/>
      <c r="G21" s="550"/>
      <c r="H21" s="550"/>
      <c r="I21" s="550"/>
      <c r="J21" s="550"/>
      <c r="K21" s="550"/>
      <c r="L21" s="550"/>
      <c r="M21" s="550"/>
      <c r="N21" s="550"/>
      <c r="O21" s="550"/>
      <c r="P21" s="549"/>
      <c r="Q21" s="550"/>
      <c r="R21" s="550"/>
      <c r="S21" s="550"/>
      <c r="T21" s="551"/>
    </row>
    <row r="22" spans="1:20" ht="13.5" customHeight="1">
      <c r="A22" s="547"/>
      <c r="B22" s="545"/>
      <c r="C22" s="545"/>
      <c r="D22" s="546"/>
      <c r="E22" s="547" t="s">
        <v>507</v>
      </c>
      <c r="F22" s="545"/>
      <c r="G22" s="545"/>
      <c r="H22" s="545"/>
      <c r="I22" s="545"/>
      <c r="J22" s="545"/>
      <c r="K22" s="545"/>
      <c r="L22" s="545"/>
      <c r="M22" s="545"/>
      <c r="N22" s="545"/>
      <c r="O22" s="545"/>
      <c r="P22" s="547"/>
      <c r="Q22" s="545"/>
      <c r="R22" s="545"/>
      <c r="S22" s="545"/>
      <c r="T22" s="546"/>
    </row>
    <row r="23" spans="1:20" ht="13.5" customHeight="1">
      <c r="A23" s="548">
        <v>37182</v>
      </c>
      <c r="B23" s="545"/>
      <c r="C23" s="545" t="s">
        <v>508</v>
      </c>
      <c r="D23" s="546"/>
      <c r="E23" s="547" t="s">
        <v>509</v>
      </c>
      <c r="F23" s="545"/>
      <c r="G23" s="545"/>
      <c r="H23" s="545"/>
      <c r="I23" s="545"/>
      <c r="J23" s="545"/>
      <c r="K23" s="545"/>
      <c r="L23" s="545"/>
      <c r="M23" s="545"/>
      <c r="N23" s="545"/>
      <c r="O23" s="545"/>
      <c r="P23" s="547"/>
      <c r="Q23" s="545"/>
      <c r="R23" s="545"/>
      <c r="S23" s="545"/>
      <c r="T23" s="546"/>
    </row>
    <row r="24" spans="1:20" ht="13.5" customHeight="1">
      <c r="A24" s="547"/>
      <c r="B24" s="545"/>
      <c r="C24" s="545"/>
      <c r="D24" s="546"/>
      <c r="E24" s="547" t="s">
        <v>510</v>
      </c>
      <c r="F24" s="545"/>
      <c r="G24" s="545"/>
      <c r="H24" s="545"/>
      <c r="I24" s="545"/>
      <c r="J24" s="545"/>
      <c r="K24" s="545"/>
      <c r="L24" s="545"/>
      <c r="M24" s="545"/>
      <c r="N24" s="545"/>
      <c r="O24" s="545"/>
      <c r="P24" s="547"/>
      <c r="Q24" s="545"/>
      <c r="R24" s="545"/>
      <c r="S24" s="545"/>
      <c r="T24" s="546"/>
    </row>
    <row r="25" spans="1:20" ht="13.5" customHeight="1">
      <c r="A25" s="547"/>
      <c r="B25" s="545"/>
      <c r="C25" s="545"/>
      <c r="D25" s="546"/>
      <c r="E25" s="547" t="s">
        <v>511</v>
      </c>
      <c r="F25" s="545"/>
      <c r="G25" s="545"/>
      <c r="H25" s="545"/>
      <c r="I25" s="545"/>
      <c r="J25" s="545"/>
      <c r="K25" s="545"/>
      <c r="L25" s="545"/>
      <c r="M25" s="545"/>
      <c r="N25" s="545"/>
      <c r="O25" s="545"/>
      <c r="P25" s="547"/>
      <c r="Q25" s="545"/>
      <c r="R25" s="545"/>
      <c r="S25" s="545"/>
      <c r="T25" s="546"/>
    </row>
    <row r="26" spans="1:20" ht="13.5" customHeight="1">
      <c r="A26" s="547"/>
      <c r="B26" s="545"/>
      <c r="C26" s="545"/>
      <c r="D26" s="546"/>
      <c r="E26" s="547" t="s">
        <v>512</v>
      </c>
      <c r="F26" s="545"/>
      <c r="G26" s="545"/>
      <c r="H26" s="545"/>
      <c r="I26" s="545"/>
      <c r="J26" s="545"/>
      <c r="K26" s="545"/>
      <c r="L26" s="545"/>
      <c r="M26" s="545"/>
      <c r="N26" s="545"/>
      <c r="O26" s="545"/>
      <c r="P26" s="547"/>
      <c r="Q26" s="545"/>
      <c r="R26" s="545"/>
      <c r="S26" s="545"/>
      <c r="T26" s="546"/>
    </row>
    <row r="27" spans="1:20" ht="13.5" customHeight="1">
      <c r="A27" s="547"/>
      <c r="B27" s="545"/>
      <c r="C27" s="545"/>
      <c r="D27" s="546"/>
      <c r="E27" s="547" t="s">
        <v>513</v>
      </c>
      <c r="F27" s="545"/>
      <c r="G27" s="545"/>
      <c r="H27" s="545"/>
      <c r="I27" s="545"/>
      <c r="J27" s="545"/>
      <c r="K27" s="545"/>
      <c r="L27" s="545"/>
      <c r="M27" s="545"/>
      <c r="N27" s="545"/>
      <c r="O27" s="545"/>
      <c r="P27" s="547"/>
      <c r="Q27" s="545"/>
      <c r="R27" s="545"/>
      <c r="S27" s="545"/>
      <c r="T27" s="546"/>
    </row>
    <row r="28" spans="1:20" ht="13.5" customHeight="1">
      <c r="A28" s="547"/>
      <c r="B28" s="545"/>
      <c r="C28" s="545"/>
      <c r="D28" s="546"/>
      <c r="E28" s="547" t="s">
        <v>514</v>
      </c>
      <c r="F28" s="545"/>
      <c r="G28" s="545"/>
      <c r="H28" s="545"/>
      <c r="I28" s="545"/>
      <c r="J28" s="545"/>
      <c r="K28" s="545"/>
      <c r="L28" s="545"/>
      <c r="M28" s="545"/>
      <c r="N28" s="545"/>
      <c r="O28" s="545"/>
      <c r="P28" s="547"/>
      <c r="Q28" s="545"/>
      <c r="R28" s="545"/>
      <c r="S28" s="545"/>
      <c r="T28" s="546"/>
    </row>
    <row r="29" spans="1:20" ht="13.5" customHeight="1">
      <c r="A29" s="543"/>
      <c r="B29" s="544"/>
      <c r="C29" s="545"/>
      <c r="D29" s="546"/>
      <c r="E29" s="547" t="s">
        <v>515</v>
      </c>
      <c r="F29" s="545"/>
      <c r="G29" s="545"/>
      <c r="H29" s="545"/>
      <c r="I29" s="545"/>
      <c r="J29" s="545"/>
      <c r="K29" s="545"/>
      <c r="L29" s="545"/>
      <c r="M29" s="545"/>
      <c r="N29" s="545"/>
      <c r="O29" s="545"/>
      <c r="P29" s="547"/>
      <c r="Q29" s="545"/>
      <c r="R29" s="545"/>
      <c r="S29" s="545"/>
      <c r="T29" s="546"/>
    </row>
    <row r="30" spans="1:20" ht="13.5" customHeight="1">
      <c r="A30" s="244">
        <v>38860</v>
      </c>
      <c r="B30" s="243"/>
      <c r="C30" s="245" t="s">
        <v>518</v>
      </c>
      <c r="D30" s="246"/>
      <c r="E30" s="238" t="s">
        <v>521</v>
      </c>
      <c r="F30" s="239"/>
      <c r="G30" s="243"/>
      <c r="H30" s="243"/>
      <c r="I30" s="243"/>
      <c r="J30" s="243"/>
      <c r="K30" s="243"/>
      <c r="L30" s="243"/>
      <c r="M30" s="243"/>
      <c r="N30" s="243"/>
      <c r="O30" s="243"/>
      <c r="P30" s="547" t="s">
        <v>516</v>
      </c>
      <c r="Q30" s="545"/>
      <c r="R30" s="545"/>
      <c r="S30" s="545"/>
      <c r="T30" s="546"/>
    </row>
    <row r="31" spans="1:20" ht="13.5" customHeight="1">
      <c r="A31" s="244">
        <v>40490</v>
      </c>
      <c r="B31" s="243"/>
      <c r="C31" s="245" t="s">
        <v>517</v>
      </c>
      <c r="D31" s="246"/>
      <c r="E31" s="238" t="s">
        <v>519</v>
      </c>
      <c r="F31" s="239"/>
      <c r="G31" s="239"/>
      <c r="H31" s="239"/>
      <c r="I31" s="239"/>
      <c r="J31" s="239"/>
      <c r="K31" s="239"/>
      <c r="L31" s="239"/>
      <c r="M31" s="239"/>
      <c r="N31" s="239"/>
      <c r="O31" s="239"/>
      <c r="P31" s="547"/>
      <c r="Q31" s="545"/>
      <c r="R31" s="545"/>
      <c r="S31" s="545"/>
      <c r="T31" s="546"/>
    </row>
    <row r="32" spans="1:20" ht="13.5" customHeight="1">
      <c r="A32" s="543"/>
      <c r="B32" s="544"/>
      <c r="C32" s="545"/>
      <c r="D32" s="546"/>
      <c r="E32" s="547" t="s">
        <v>520</v>
      </c>
      <c r="F32" s="545"/>
      <c r="G32" s="545"/>
      <c r="H32" s="545"/>
      <c r="I32" s="545"/>
      <c r="J32" s="545"/>
      <c r="K32" s="545"/>
      <c r="L32" s="545"/>
      <c r="M32" s="545"/>
      <c r="N32" s="545"/>
      <c r="O32" s="545"/>
      <c r="P32" s="547"/>
      <c r="Q32" s="545"/>
      <c r="R32" s="545"/>
      <c r="S32" s="545"/>
      <c r="T32" s="546"/>
    </row>
    <row r="33" spans="1:20" ht="13.5" customHeight="1">
      <c r="A33" s="543"/>
      <c r="B33" s="544"/>
      <c r="C33" s="545"/>
      <c r="D33" s="546"/>
      <c r="E33" s="547" t="s">
        <v>522</v>
      </c>
      <c r="F33" s="545"/>
      <c r="G33" s="545"/>
      <c r="H33" s="545"/>
      <c r="I33" s="545"/>
      <c r="J33" s="545"/>
      <c r="K33" s="545"/>
      <c r="L33" s="545"/>
      <c r="M33" s="545"/>
      <c r="N33" s="545"/>
      <c r="O33" s="545"/>
      <c r="P33" s="547"/>
      <c r="Q33" s="545"/>
      <c r="R33" s="545"/>
      <c r="S33" s="545"/>
      <c r="T33" s="546"/>
    </row>
    <row r="34" spans="1:20" ht="13.5" customHeight="1">
      <c r="A34" s="543"/>
      <c r="B34" s="544"/>
      <c r="C34" s="545"/>
      <c r="D34" s="546"/>
      <c r="E34" s="547" t="s">
        <v>331</v>
      </c>
      <c r="F34" s="545"/>
      <c r="G34" s="545"/>
      <c r="H34" s="545"/>
      <c r="I34" s="545"/>
      <c r="J34" s="545"/>
      <c r="K34" s="545"/>
      <c r="L34" s="545"/>
      <c r="M34" s="545"/>
      <c r="N34" s="545"/>
      <c r="O34" s="545"/>
      <c r="P34" s="547"/>
      <c r="Q34" s="545"/>
      <c r="R34" s="545"/>
      <c r="S34" s="545"/>
      <c r="T34" s="546"/>
    </row>
    <row r="35" spans="1:20" ht="13.5" customHeight="1" thickBot="1">
      <c r="A35" s="540"/>
      <c r="B35" s="541"/>
      <c r="C35" s="541"/>
      <c r="D35" s="542"/>
      <c r="E35" s="540" t="s">
        <v>332</v>
      </c>
      <c r="F35" s="541"/>
      <c r="G35" s="541"/>
      <c r="H35" s="541"/>
      <c r="I35" s="541"/>
      <c r="J35" s="541"/>
      <c r="K35" s="541"/>
      <c r="L35" s="541"/>
      <c r="M35" s="541"/>
      <c r="N35" s="541"/>
      <c r="O35" s="541"/>
      <c r="P35" s="540"/>
      <c r="Q35" s="541"/>
      <c r="R35" s="541"/>
      <c r="S35" s="541"/>
      <c r="T35" s="542"/>
    </row>
  </sheetData>
  <sheetProtection insertHyperlinks="0"/>
  <mergeCells count="83">
    <mergeCell ref="G3:T3"/>
    <mergeCell ref="C4:P4"/>
    <mergeCell ref="A5:P5"/>
    <mergeCell ref="K2:L2"/>
    <mergeCell ref="A10:P10"/>
    <mergeCell ref="A11:P11"/>
    <mergeCell ref="A12:P12"/>
    <mergeCell ref="E14:K14"/>
    <mergeCell ref="L14:N14"/>
    <mergeCell ref="A6:P6"/>
    <mergeCell ref="A7:P7"/>
    <mergeCell ref="A8:P8"/>
    <mergeCell ref="A9:P9"/>
    <mergeCell ref="L16:N16"/>
    <mergeCell ref="P16:Q16"/>
    <mergeCell ref="S18:T18"/>
    <mergeCell ref="S14:T14"/>
    <mergeCell ref="E15:K15"/>
    <mergeCell ref="L15:N15"/>
    <mergeCell ref="P15:Q15"/>
    <mergeCell ref="S15:T15"/>
    <mergeCell ref="E18:K18"/>
    <mergeCell ref="L18:N18"/>
    <mergeCell ref="P18:Q18"/>
    <mergeCell ref="A21:D21"/>
    <mergeCell ref="S16:T16"/>
    <mergeCell ref="E17:K17"/>
    <mergeCell ref="L17:N17"/>
    <mergeCell ref="P17:Q17"/>
    <mergeCell ref="S17:T17"/>
    <mergeCell ref="E16:K16"/>
    <mergeCell ref="A22:B22"/>
    <mergeCell ref="C22:D22"/>
    <mergeCell ref="E22:O22"/>
    <mergeCell ref="P22:T22"/>
    <mergeCell ref="E21:O21"/>
    <mergeCell ref="P21:T21"/>
    <mergeCell ref="A24:B24"/>
    <mergeCell ref="C24:D24"/>
    <mergeCell ref="E24:O24"/>
    <mergeCell ref="P24:T24"/>
    <mergeCell ref="A23:B23"/>
    <mergeCell ref="C23:D23"/>
    <mergeCell ref="E23:O23"/>
    <mergeCell ref="P23:T23"/>
    <mergeCell ref="A26:B26"/>
    <mergeCell ref="C26:D26"/>
    <mergeCell ref="E26:O26"/>
    <mergeCell ref="P26:T26"/>
    <mergeCell ref="A25:B25"/>
    <mergeCell ref="C25:D25"/>
    <mergeCell ref="E25:O25"/>
    <mergeCell ref="P25:T25"/>
    <mergeCell ref="A28:B28"/>
    <mergeCell ref="C28:D28"/>
    <mergeCell ref="E28:O28"/>
    <mergeCell ref="P28:T28"/>
    <mergeCell ref="A27:B27"/>
    <mergeCell ref="C27:D27"/>
    <mergeCell ref="E27:O27"/>
    <mergeCell ref="P27:T27"/>
    <mergeCell ref="P31:T31"/>
    <mergeCell ref="P30:T30"/>
    <mergeCell ref="A29:B29"/>
    <mergeCell ref="C29:D29"/>
    <mergeCell ref="E29:O29"/>
    <mergeCell ref="P29:T29"/>
    <mergeCell ref="A33:B33"/>
    <mergeCell ref="C33:D33"/>
    <mergeCell ref="E33:O33"/>
    <mergeCell ref="P33:T33"/>
    <mergeCell ref="A32:B32"/>
    <mergeCell ref="C32:D32"/>
    <mergeCell ref="E32:O32"/>
    <mergeCell ref="P32:T32"/>
    <mergeCell ref="A35:B35"/>
    <mergeCell ref="C35:D35"/>
    <mergeCell ref="E35:O35"/>
    <mergeCell ref="P35:T35"/>
    <mergeCell ref="A34:B34"/>
    <mergeCell ref="C34:D34"/>
    <mergeCell ref="E34:O34"/>
    <mergeCell ref="P34:T34"/>
  </mergeCells>
  <printOptions/>
  <pageMargins left="0.51" right="0.36" top="0.58" bottom="0.43" header="0.4921259845"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10.00390625" defaultRowHeight="14.25"/>
  <cols>
    <col min="1" max="1" width="14.625" style="211" customWidth="1"/>
    <col min="2" max="5" width="21.625" style="211" customWidth="1"/>
    <col min="6" max="6" width="2.375" style="211" customWidth="1"/>
    <col min="7" max="7" width="21.625" style="211" customWidth="1"/>
    <col min="8" max="16384" width="10.00390625" style="211" customWidth="1"/>
  </cols>
  <sheetData>
    <row r="1" spans="1:7" ht="15" customHeight="1" thickBot="1">
      <c r="A1" s="208" t="s">
        <v>305</v>
      </c>
      <c r="B1" s="209"/>
      <c r="C1" s="247" t="s">
        <v>306</v>
      </c>
      <c r="D1" s="247"/>
      <c r="E1" s="210"/>
      <c r="F1" s="209"/>
      <c r="G1" s="152"/>
    </row>
    <row r="2" spans="1:7" ht="15" customHeight="1" thickBot="1">
      <c r="A2" s="212" t="s">
        <v>279</v>
      </c>
      <c r="B2" s="213" t="str">
        <f>Form1!B2</f>
        <v>Bannwald Flüelen</v>
      </c>
      <c r="C2" s="214"/>
      <c r="D2" s="215" t="s">
        <v>451</v>
      </c>
      <c r="E2" s="216">
        <v>38860</v>
      </c>
      <c r="F2" s="605" t="s">
        <v>328</v>
      </c>
      <c r="G2" s="606"/>
    </row>
    <row r="3" spans="1:7" ht="15.75" customHeight="1" thickBot="1">
      <c r="A3" s="217" t="s">
        <v>307</v>
      </c>
      <c r="B3" s="218">
        <f>Form1!I2</f>
        <v>10</v>
      </c>
      <c r="C3" s="219"/>
      <c r="D3" s="220" t="s">
        <v>248</v>
      </c>
      <c r="E3" s="240" t="s">
        <v>493</v>
      </c>
      <c r="F3" s="607"/>
      <c r="G3" s="608"/>
    </row>
    <row r="4" spans="1:7" ht="45.75" customHeight="1" thickBot="1">
      <c r="A4" s="221" t="s">
        <v>308</v>
      </c>
      <c r="B4" s="221" t="s">
        <v>309</v>
      </c>
      <c r="C4" s="222" t="s">
        <v>494</v>
      </c>
      <c r="D4" s="222" t="s">
        <v>486</v>
      </c>
      <c r="E4" s="222" t="s">
        <v>492</v>
      </c>
      <c r="F4" s="609"/>
      <c r="G4" s="610"/>
    </row>
    <row r="5" spans="1:7" ht="15" customHeight="1">
      <c r="A5" s="223"/>
      <c r="B5" s="601" t="s">
        <v>473</v>
      </c>
      <c r="C5" s="601" t="s">
        <v>498</v>
      </c>
      <c r="D5" s="601" t="s">
        <v>491</v>
      </c>
      <c r="E5" s="601" t="s">
        <v>481</v>
      </c>
      <c r="F5" s="595"/>
      <c r="G5" s="598" t="s">
        <v>495</v>
      </c>
    </row>
    <row r="6" spans="1:7" ht="15" customHeight="1">
      <c r="A6" s="224" t="s">
        <v>310</v>
      </c>
      <c r="B6" s="602"/>
      <c r="C6" s="602"/>
      <c r="D6" s="602"/>
      <c r="E6" s="602"/>
      <c r="F6" s="596"/>
      <c r="G6" s="599"/>
    </row>
    <row r="7" spans="1:7" ht="15" customHeight="1">
      <c r="A7" s="225" t="s">
        <v>311</v>
      </c>
      <c r="B7" s="602"/>
      <c r="C7" s="602"/>
      <c r="D7" s="602"/>
      <c r="E7" s="602"/>
      <c r="F7" s="596"/>
      <c r="G7" s="599"/>
    </row>
    <row r="8" spans="1:7" ht="15" customHeight="1" thickBot="1">
      <c r="A8" s="226"/>
      <c r="B8" s="603"/>
      <c r="C8" s="603"/>
      <c r="D8" s="603"/>
      <c r="E8" s="603"/>
      <c r="F8" s="597"/>
      <c r="G8" s="600"/>
    </row>
    <row r="9" spans="1:7" ht="15" customHeight="1">
      <c r="A9" s="227"/>
      <c r="B9" s="601" t="s">
        <v>474</v>
      </c>
      <c r="C9" s="601" t="s">
        <v>217</v>
      </c>
      <c r="D9" s="601" t="s">
        <v>487</v>
      </c>
      <c r="E9" s="601" t="s">
        <v>488</v>
      </c>
      <c r="F9" s="595"/>
      <c r="G9" s="598"/>
    </row>
    <row r="10" spans="1:7" ht="15" customHeight="1">
      <c r="A10" s="228" t="s">
        <v>329</v>
      </c>
      <c r="B10" s="602"/>
      <c r="C10" s="602"/>
      <c r="D10" s="602"/>
      <c r="E10" s="602"/>
      <c r="F10" s="596"/>
      <c r="G10" s="599"/>
    </row>
    <row r="11" spans="1:7" ht="15" customHeight="1">
      <c r="A11" s="229" t="s">
        <v>330</v>
      </c>
      <c r="B11" s="602"/>
      <c r="C11" s="602"/>
      <c r="D11" s="602"/>
      <c r="E11" s="602"/>
      <c r="F11" s="596"/>
      <c r="G11" s="599"/>
    </row>
    <row r="12" spans="1:7" ht="15" customHeight="1" thickBot="1">
      <c r="A12" s="226"/>
      <c r="B12" s="603"/>
      <c r="C12" s="603"/>
      <c r="D12" s="603"/>
      <c r="E12" s="603"/>
      <c r="F12" s="597"/>
      <c r="G12" s="600"/>
    </row>
    <row r="13" spans="1:7" ht="15" customHeight="1">
      <c r="A13" s="230" t="s">
        <v>336</v>
      </c>
      <c r="B13" s="598" t="s">
        <v>475</v>
      </c>
      <c r="C13" s="601" t="s">
        <v>219</v>
      </c>
      <c r="D13" s="598" t="s">
        <v>489</v>
      </c>
      <c r="E13" s="601" t="s">
        <v>482</v>
      </c>
      <c r="F13" s="595"/>
      <c r="G13" s="598" t="s">
        <v>496</v>
      </c>
    </row>
    <row r="14" spans="1:7" ht="15" customHeight="1">
      <c r="A14" s="231" t="s">
        <v>312</v>
      </c>
      <c r="B14" s="599"/>
      <c r="C14" s="602"/>
      <c r="D14" s="599"/>
      <c r="E14" s="602"/>
      <c r="F14" s="596"/>
      <c r="G14" s="599"/>
    </row>
    <row r="15" spans="1:7" ht="15" customHeight="1">
      <c r="A15" s="232" t="s">
        <v>313</v>
      </c>
      <c r="B15" s="599"/>
      <c r="C15" s="602"/>
      <c r="D15" s="599"/>
      <c r="E15" s="602"/>
      <c r="F15" s="596"/>
      <c r="G15" s="599"/>
    </row>
    <row r="16" spans="1:7" ht="15" customHeight="1" thickBot="1">
      <c r="A16" s="233" t="s">
        <v>314</v>
      </c>
      <c r="B16" s="600"/>
      <c r="C16" s="603"/>
      <c r="D16" s="600"/>
      <c r="E16" s="603"/>
      <c r="F16" s="597"/>
      <c r="G16" s="600"/>
    </row>
    <row r="17" spans="1:7" ht="15" customHeight="1">
      <c r="A17" s="230" t="s">
        <v>337</v>
      </c>
      <c r="B17" s="598" t="s">
        <v>476</v>
      </c>
      <c r="C17" s="601" t="s">
        <v>221</v>
      </c>
      <c r="D17" s="601" t="s">
        <v>490</v>
      </c>
      <c r="E17" s="601" t="s">
        <v>483</v>
      </c>
      <c r="F17" s="595"/>
      <c r="G17" s="598" t="s">
        <v>495</v>
      </c>
    </row>
    <row r="18" spans="1:7" ht="15" customHeight="1">
      <c r="A18" s="231" t="s">
        <v>315</v>
      </c>
      <c r="B18" s="599"/>
      <c r="C18" s="602"/>
      <c r="D18" s="602"/>
      <c r="E18" s="602"/>
      <c r="F18" s="596"/>
      <c r="G18" s="599"/>
    </row>
    <row r="19" spans="1:7" ht="15" customHeight="1">
      <c r="A19" s="231" t="s">
        <v>316</v>
      </c>
      <c r="B19" s="599"/>
      <c r="C19" s="602"/>
      <c r="D19" s="602"/>
      <c r="E19" s="602"/>
      <c r="F19" s="596"/>
      <c r="G19" s="599"/>
    </row>
    <row r="20" spans="1:7" ht="15" customHeight="1" thickBot="1">
      <c r="A20" s="231" t="s">
        <v>317</v>
      </c>
      <c r="B20" s="600"/>
      <c r="C20" s="603"/>
      <c r="D20" s="603"/>
      <c r="E20" s="603"/>
      <c r="F20" s="597"/>
      <c r="G20" s="600"/>
    </row>
    <row r="21" spans="1:7" ht="15" customHeight="1">
      <c r="A21" s="230" t="s">
        <v>338</v>
      </c>
      <c r="B21" s="601" t="s">
        <v>477</v>
      </c>
      <c r="C21" s="601" t="s">
        <v>224</v>
      </c>
      <c r="D21" s="601" t="s">
        <v>477</v>
      </c>
      <c r="E21" s="601" t="s">
        <v>484</v>
      </c>
      <c r="F21" s="595"/>
      <c r="G21" s="598" t="s">
        <v>496</v>
      </c>
    </row>
    <row r="22" spans="1:7" ht="15" customHeight="1">
      <c r="A22" s="234" t="s">
        <v>318</v>
      </c>
      <c r="B22" s="602"/>
      <c r="C22" s="602"/>
      <c r="D22" s="602"/>
      <c r="E22" s="602"/>
      <c r="F22" s="596"/>
      <c r="G22" s="599"/>
    </row>
    <row r="23" spans="1:7" ht="15" customHeight="1">
      <c r="A23" s="235"/>
      <c r="B23" s="602"/>
      <c r="C23" s="602"/>
      <c r="D23" s="602"/>
      <c r="E23" s="602"/>
      <c r="F23" s="596"/>
      <c r="G23" s="599"/>
    </row>
    <row r="24" spans="1:7" ht="15" customHeight="1" thickBot="1">
      <c r="A24" s="226"/>
      <c r="B24" s="603"/>
      <c r="C24" s="603"/>
      <c r="D24" s="603"/>
      <c r="E24" s="603"/>
      <c r="F24" s="597"/>
      <c r="G24" s="600"/>
    </row>
    <row r="25" spans="1:7" ht="15" customHeight="1">
      <c r="A25" s="230" t="s">
        <v>338</v>
      </c>
      <c r="B25" s="601" t="s">
        <v>478</v>
      </c>
      <c r="C25" s="601" t="s">
        <v>227</v>
      </c>
      <c r="D25" s="601" t="s">
        <v>478</v>
      </c>
      <c r="E25" s="601" t="s">
        <v>485</v>
      </c>
      <c r="F25" s="595"/>
      <c r="G25" s="598" t="s">
        <v>497</v>
      </c>
    </row>
    <row r="26" spans="1:7" ht="15" customHeight="1">
      <c r="A26" s="234" t="s">
        <v>319</v>
      </c>
      <c r="B26" s="602"/>
      <c r="C26" s="602"/>
      <c r="D26" s="602"/>
      <c r="E26" s="602"/>
      <c r="F26" s="596"/>
      <c r="G26" s="599"/>
    </row>
    <row r="27" spans="1:7" ht="15" customHeight="1">
      <c r="A27" s="232" t="s">
        <v>320</v>
      </c>
      <c r="B27" s="602"/>
      <c r="C27" s="602"/>
      <c r="D27" s="602"/>
      <c r="E27" s="602"/>
      <c r="F27" s="596"/>
      <c r="G27" s="599"/>
    </row>
    <row r="28" spans="1:7" ht="15" customHeight="1" thickBot="1">
      <c r="A28" s="226"/>
      <c r="B28" s="603"/>
      <c r="C28" s="603"/>
      <c r="D28" s="603"/>
      <c r="E28" s="603"/>
      <c r="F28" s="597"/>
      <c r="G28" s="600"/>
    </row>
    <row r="29" spans="1:7" ht="15" customHeight="1">
      <c r="A29" s="230" t="s">
        <v>338</v>
      </c>
      <c r="B29" s="601" t="s">
        <v>479</v>
      </c>
      <c r="C29" s="601" t="s">
        <v>230</v>
      </c>
      <c r="D29" s="601" t="s">
        <v>230</v>
      </c>
      <c r="E29" s="601" t="s">
        <v>230</v>
      </c>
      <c r="F29" s="595"/>
      <c r="G29" s="598"/>
    </row>
    <row r="30" spans="1:7" ht="15" customHeight="1">
      <c r="A30" s="234" t="s">
        <v>321</v>
      </c>
      <c r="B30" s="602"/>
      <c r="C30" s="602"/>
      <c r="D30" s="602"/>
      <c r="E30" s="602"/>
      <c r="F30" s="596"/>
      <c r="G30" s="599"/>
    </row>
    <row r="31" spans="1:7" ht="15" customHeight="1">
      <c r="A31" s="604" t="s">
        <v>322</v>
      </c>
      <c r="B31" s="602"/>
      <c r="C31" s="602"/>
      <c r="D31" s="602"/>
      <c r="E31" s="602"/>
      <c r="F31" s="596"/>
      <c r="G31" s="599"/>
    </row>
    <row r="32" spans="1:7" ht="15" customHeight="1" thickBot="1">
      <c r="A32" s="604"/>
      <c r="B32" s="603"/>
      <c r="C32" s="603"/>
      <c r="D32" s="603"/>
      <c r="E32" s="603"/>
      <c r="F32" s="597"/>
      <c r="G32" s="600"/>
    </row>
    <row r="33" spans="1:7" ht="12.75">
      <c r="A33" s="586" t="s">
        <v>480</v>
      </c>
      <c r="B33" s="587"/>
      <c r="C33" s="587"/>
      <c r="D33" s="587"/>
      <c r="E33" s="587"/>
      <c r="F33" s="587"/>
      <c r="G33" s="588"/>
    </row>
    <row r="34" spans="1:7" ht="12.75">
      <c r="A34" s="589"/>
      <c r="B34" s="590"/>
      <c r="C34" s="590"/>
      <c r="D34" s="590"/>
      <c r="E34" s="590"/>
      <c r="F34" s="590"/>
      <c r="G34" s="591"/>
    </row>
    <row r="35" spans="1:7" ht="12.75">
      <c r="A35" s="589"/>
      <c r="B35" s="590"/>
      <c r="C35" s="590"/>
      <c r="D35" s="590"/>
      <c r="E35" s="590"/>
      <c r="F35" s="590"/>
      <c r="G35" s="591"/>
    </row>
    <row r="36" spans="1:7" ht="13.5" thickBot="1">
      <c r="A36" s="592"/>
      <c r="B36" s="593"/>
      <c r="C36" s="593"/>
      <c r="D36" s="593"/>
      <c r="E36" s="593"/>
      <c r="F36" s="593"/>
      <c r="G36" s="594"/>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E25:E28"/>
    <mergeCell ref="E21:E24"/>
    <mergeCell ref="E17:E20"/>
    <mergeCell ref="D25:D28"/>
    <mergeCell ref="B17:B20"/>
    <mergeCell ref="B21:B24"/>
    <mergeCell ref="C17:C20"/>
    <mergeCell ref="D21:D24"/>
    <mergeCell ref="G5:G8"/>
    <mergeCell ref="G9:G12"/>
    <mergeCell ref="G13:G16"/>
    <mergeCell ref="G17:G20"/>
    <mergeCell ref="F5:F8"/>
    <mergeCell ref="F9:F12"/>
    <mergeCell ref="F13:F16"/>
    <mergeCell ref="F17:F20"/>
    <mergeCell ref="C1:D1"/>
    <mergeCell ref="A33:G36"/>
    <mergeCell ref="F21:F24"/>
    <mergeCell ref="F25:F28"/>
    <mergeCell ref="F29:F32"/>
    <mergeCell ref="G21:G24"/>
    <mergeCell ref="G25:G28"/>
    <mergeCell ref="G29:G32"/>
    <mergeCell ref="D29:D32"/>
    <mergeCell ref="E29:E32"/>
  </mergeCells>
  <printOptions/>
  <pageMargins left="0.35" right="0.22" top="0.33" bottom="0.16" header="0.17" footer="0.17"/>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H28"/>
  <sheetViews>
    <sheetView zoomScalePageLayoutView="0" workbookViewId="0" topLeftCell="A1">
      <selection activeCell="C4" sqref="C4"/>
    </sheetView>
  </sheetViews>
  <sheetFormatPr defaultColWidth="11.00390625" defaultRowHeight="14.25"/>
  <cols>
    <col min="1" max="1" width="16.00390625" style="6" customWidth="1"/>
    <col min="2" max="3" width="22.50390625" style="6" customWidth="1"/>
    <col min="4" max="8" width="22.50390625" style="8" customWidth="1"/>
    <col min="9" max="9" width="6.50390625" style="8" customWidth="1"/>
    <col min="10" max="16384" width="11.00390625" style="8" customWidth="1"/>
  </cols>
  <sheetData>
    <row r="1" spans="1:8" ht="51">
      <c r="A1" s="6">
        <v>5</v>
      </c>
      <c r="B1" s="7" t="s">
        <v>611</v>
      </c>
      <c r="C1" s="7" t="s">
        <v>612</v>
      </c>
      <c r="D1" s="7" t="s">
        <v>613</v>
      </c>
      <c r="E1" s="7" t="s">
        <v>614</v>
      </c>
      <c r="F1" s="7" t="s">
        <v>615</v>
      </c>
      <c r="G1" s="7" t="s">
        <v>616</v>
      </c>
      <c r="H1" s="7" t="s">
        <v>617</v>
      </c>
    </row>
    <row r="2" spans="1:8" ht="14.25">
      <c r="A2" s="8"/>
      <c r="B2" s="8"/>
      <c r="C2" s="8"/>
      <c r="F2" s="9"/>
      <c r="G2" s="9"/>
      <c r="H2" s="9"/>
    </row>
    <row r="3" spans="1:8" ht="38.25">
      <c r="A3" s="6" t="s">
        <v>448</v>
      </c>
      <c r="E3" s="6" t="s">
        <v>440</v>
      </c>
      <c r="F3" s="9"/>
      <c r="G3" s="9"/>
      <c r="H3" s="9"/>
    </row>
    <row r="4" spans="1:8" ht="127.5">
      <c r="A4" s="6" t="s">
        <v>101</v>
      </c>
      <c r="C4" s="10" t="s">
        <v>558</v>
      </c>
      <c r="D4" s="10" t="s">
        <v>607</v>
      </c>
      <c r="E4" s="9"/>
      <c r="F4" s="9"/>
      <c r="G4" s="9"/>
      <c r="H4" s="9"/>
    </row>
    <row r="5" spans="1:8" ht="102">
      <c r="A5" s="6" t="s">
        <v>618</v>
      </c>
      <c r="C5" s="10" t="s">
        <v>102</v>
      </c>
      <c r="D5" s="10" t="s">
        <v>608</v>
      </c>
      <c r="E5" s="9"/>
      <c r="F5" s="9"/>
      <c r="G5" s="9"/>
      <c r="H5" s="9"/>
    </row>
    <row r="6" spans="1:8" ht="102">
      <c r="A6" s="11" t="s">
        <v>619</v>
      </c>
      <c r="C6" s="10" t="s">
        <v>559</v>
      </c>
      <c r="D6" s="10" t="s">
        <v>609</v>
      </c>
      <c r="E6" s="9"/>
      <c r="F6" s="9"/>
      <c r="G6" s="9"/>
      <c r="H6" s="9"/>
    </row>
    <row r="7" spans="1:8" ht="89.25">
      <c r="A7" s="6" t="s">
        <v>605</v>
      </c>
      <c r="C7" s="12" t="s">
        <v>560</v>
      </c>
      <c r="D7" s="12" t="s">
        <v>610</v>
      </c>
      <c r="E7" s="9"/>
      <c r="F7" s="9"/>
      <c r="G7" s="9"/>
      <c r="H7" s="9"/>
    </row>
    <row r="8" spans="1:8" ht="89.25">
      <c r="A8" s="6" t="s">
        <v>192</v>
      </c>
      <c r="C8" s="11"/>
      <c r="D8" s="11" t="s">
        <v>100</v>
      </c>
      <c r="E8" s="9"/>
      <c r="F8" s="9"/>
      <c r="G8" s="9"/>
      <c r="H8" s="9"/>
    </row>
    <row r="9" spans="1:8" ht="76.5">
      <c r="A9" s="6" t="s">
        <v>606</v>
      </c>
      <c r="C9" s="11"/>
      <c r="D9" s="11" t="s">
        <v>99</v>
      </c>
      <c r="E9" s="9"/>
      <c r="F9" s="9"/>
      <c r="G9" s="9"/>
      <c r="H9" s="9"/>
    </row>
    <row r="10" spans="1:8" ht="114.75">
      <c r="A10" s="6" t="s">
        <v>561</v>
      </c>
      <c r="C10" s="11"/>
      <c r="D10" s="11" t="s">
        <v>98</v>
      </c>
      <c r="E10" s="9"/>
      <c r="F10" s="9"/>
      <c r="G10" s="9"/>
      <c r="H10" s="9"/>
    </row>
    <row r="11" spans="1:8" ht="51">
      <c r="A11" s="6" t="s">
        <v>186</v>
      </c>
      <c r="C11" s="11"/>
      <c r="D11" s="11" t="s">
        <v>97</v>
      </c>
      <c r="E11" s="9"/>
      <c r="F11" s="9"/>
      <c r="G11" s="9"/>
      <c r="H11" s="9"/>
    </row>
    <row r="12" spans="1:8" ht="51">
      <c r="A12" s="6" t="s">
        <v>187</v>
      </c>
      <c r="C12" s="11"/>
      <c r="D12" s="11"/>
      <c r="E12" s="9"/>
      <c r="F12" s="9"/>
      <c r="G12" s="9"/>
      <c r="H12" s="6" t="s">
        <v>445</v>
      </c>
    </row>
    <row r="13" spans="1:8" ht="63.75">
      <c r="A13" s="6" t="s">
        <v>188</v>
      </c>
      <c r="C13" s="11"/>
      <c r="D13" s="11" t="s">
        <v>95</v>
      </c>
      <c r="E13" s="9"/>
      <c r="F13" s="9"/>
      <c r="G13" s="9"/>
      <c r="H13" s="6"/>
    </row>
    <row r="14" spans="1:8" ht="63.75">
      <c r="A14" s="6" t="s">
        <v>189</v>
      </c>
      <c r="C14" s="11"/>
      <c r="D14" s="11" t="s">
        <v>96</v>
      </c>
      <c r="E14" s="9"/>
      <c r="F14" s="9"/>
      <c r="G14" s="9"/>
      <c r="H14" s="6"/>
    </row>
    <row r="15" spans="1:8" ht="63.75">
      <c r="A15" s="6" t="s">
        <v>190</v>
      </c>
      <c r="C15" s="11"/>
      <c r="D15" s="11"/>
      <c r="E15" s="9"/>
      <c r="F15" s="9"/>
      <c r="G15" s="9"/>
      <c r="H15" s="6" t="s">
        <v>445</v>
      </c>
    </row>
    <row r="16" spans="1:8" ht="63.75">
      <c r="A16" s="6" t="s">
        <v>191</v>
      </c>
      <c r="C16" s="11"/>
      <c r="D16" s="11"/>
      <c r="E16" s="9"/>
      <c r="F16" s="9"/>
      <c r="G16" s="9"/>
      <c r="H16" s="6" t="s">
        <v>446</v>
      </c>
    </row>
    <row r="17" spans="1:8" ht="51">
      <c r="A17" s="6" t="s">
        <v>185</v>
      </c>
      <c r="C17" s="11"/>
      <c r="D17" s="11" t="s">
        <v>447</v>
      </c>
      <c r="E17" s="9"/>
      <c r="F17" s="9"/>
      <c r="G17" s="9"/>
      <c r="H17" s="6"/>
    </row>
    <row r="18" spans="4:8" ht="14.25">
      <c r="D18" s="9"/>
      <c r="E18" s="9"/>
      <c r="F18" s="9"/>
      <c r="G18" s="9"/>
      <c r="H18" s="9"/>
    </row>
    <row r="19" spans="4:8" ht="14.25">
      <c r="D19" s="9"/>
      <c r="E19" s="9"/>
      <c r="F19" s="9"/>
      <c r="G19" s="9"/>
      <c r="H19" s="9"/>
    </row>
    <row r="20" spans="4:8" ht="14.25">
      <c r="D20" s="9"/>
      <c r="E20" s="9"/>
      <c r="F20" s="9"/>
      <c r="G20" s="9"/>
      <c r="H20" s="9"/>
    </row>
    <row r="21" spans="4:8" ht="14.25">
      <c r="D21" s="9"/>
      <c r="E21" s="9"/>
      <c r="F21" s="9"/>
      <c r="G21" s="9"/>
      <c r="H21" s="9"/>
    </row>
    <row r="22" spans="4:8" ht="14.25">
      <c r="D22" s="9"/>
      <c r="E22" s="9"/>
      <c r="F22" s="9"/>
      <c r="G22" s="9"/>
      <c r="H22" s="9"/>
    </row>
    <row r="23" spans="4:8" ht="14.25">
      <c r="D23" s="9"/>
      <c r="E23" s="9"/>
      <c r="F23" s="9"/>
      <c r="G23" s="9"/>
      <c r="H23" s="9"/>
    </row>
    <row r="24" spans="4:8" ht="14.25">
      <c r="D24" s="9"/>
      <c r="E24" s="9"/>
      <c r="F24" s="9"/>
      <c r="G24" s="9"/>
      <c r="H24" s="9"/>
    </row>
    <row r="25" spans="4:8" ht="14.25">
      <c r="D25" s="9"/>
      <c r="E25" s="9"/>
      <c r="F25" s="9"/>
      <c r="G25" s="9"/>
      <c r="H25" s="9"/>
    </row>
    <row r="26" spans="4:8" ht="14.25">
      <c r="D26" s="9"/>
      <c r="E26" s="9"/>
      <c r="F26" s="9"/>
      <c r="G26" s="9"/>
      <c r="H26" s="9"/>
    </row>
    <row r="27" spans="4:8" ht="14.25">
      <c r="D27" s="9"/>
      <c r="E27" s="9"/>
      <c r="F27" s="9"/>
      <c r="G27" s="9"/>
      <c r="H27" s="9"/>
    </row>
    <row r="28" spans="4:8" ht="14.25">
      <c r="D28" s="9"/>
      <c r="E28" s="9"/>
      <c r="F28" s="9"/>
      <c r="G28" s="9"/>
      <c r="H28" s="9"/>
    </row>
    <row r="51" ht="14.25" customHeight="1"/>
  </sheetData>
  <sheetProtection/>
  <printOptions/>
  <pageMargins left="0.787401575" right="0.787401575" top="0.984251969" bottom="0.984251969" header="0.4921259845" footer="0.4921259845"/>
  <pageSetup horizontalDpi="600" verticalDpi="600" orientation="portrait" paperSize="183" r:id="rId1"/>
</worksheet>
</file>

<file path=xl/worksheets/sheet8.xml><?xml version="1.0" encoding="utf-8"?>
<worksheet xmlns="http://schemas.openxmlformats.org/spreadsheetml/2006/main" xmlns:r="http://schemas.openxmlformats.org/officeDocument/2006/relationships">
  <dimension ref="A1:H128"/>
  <sheetViews>
    <sheetView zoomScale="115" zoomScaleNormal="115" zoomScalePageLayoutView="0" workbookViewId="0" topLeftCell="A1">
      <pane xSplit="1" ySplit="1" topLeftCell="C50" activePane="bottomRight" state="frozen"/>
      <selection pane="topLeft" activeCell="A1" sqref="A1"/>
      <selection pane="topRight" activeCell="C1" sqref="C1"/>
      <selection pane="bottomLeft" activeCell="A7" sqref="A7"/>
      <selection pane="bottomRight" activeCell="D54" sqref="D54"/>
    </sheetView>
  </sheetViews>
  <sheetFormatPr defaultColWidth="11.00390625" defaultRowHeight="14.25"/>
  <cols>
    <col min="1" max="1" width="45.75390625" style="13" bestFit="1" customWidth="1"/>
    <col min="2" max="6" width="22.50390625" style="0" customWidth="1"/>
    <col min="7" max="7" width="22.375" style="0" customWidth="1"/>
    <col min="8" max="8" width="22.625" style="0" customWidth="1"/>
  </cols>
  <sheetData>
    <row r="1" spans="1:8" ht="51">
      <c r="A1" s="2">
        <v>29</v>
      </c>
      <c r="B1" s="1" t="s">
        <v>441</v>
      </c>
      <c r="C1" s="1" t="s">
        <v>442</v>
      </c>
      <c r="D1" s="1" t="s">
        <v>443</v>
      </c>
      <c r="E1" s="1" t="s">
        <v>437</v>
      </c>
      <c r="F1" s="1" t="s">
        <v>438</v>
      </c>
      <c r="G1" s="1" t="s">
        <v>444</v>
      </c>
      <c r="H1" s="1" t="s">
        <v>439</v>
      </c>
    </row>
    <row r="2" spans="2:8" ht="14.25">
      <c r="B2" s="3"/>
      <c r="C2" s="3"/>
      <c r="D2" s="3"/>
      <c r="E2" s="3"/>
      <c r="F2" s="3"/>
      <c r="G2" s="3"/>
      <c r="H2" s="3"/>
    </row>
    <row r="3" spans="1:8" ht="67.5">
      <c r="A3" s="13" t="s">
        <v>87</v>
      </c>
      <c r="B3" s="3" t="s">
        <v>85</v>
      </c>
      <c r="C3" s="3" t="s">
        <v>76</v>
      </c>
      <c r="D3" s="3" t="s">
        <v>77</v>
      </c>
      <c r="E3" s="3" t="s">
        <v>80</v>
      </c>
      <c r="F3" s="3" t="s">
        <v>81</v>
      </c>
      <c r="G3" s="3" t="s">
        <v>88</v>
      </c>
      <c r="H3" s="3" t="s">
        <v>82</v>
      </c>
    </row>
    <row r="4" spans="1:8" ht="67.5">
      <c r="A4" s="13" t="s">
        <v>138</v>
      </c>
      <c r="B4" s="3" t="s">
        <v>139</v>
      </c>
      <c r="C4" s="3" t="s">
        <v>639</v>
      </c>
      <c r="D4" s="3"/>
      <c r="E4" s="3" t="s">
        <v>574</v>
      </c>
      <c r="F4" s="3" t="s">
        <v>575</v>
      </c>
      <c r="G4" s="3" t="s">
        <v>140</v>
      </c>
      <c r="H4" s="3" t="s">
        <v>136</v>
      </c>
    </row>
    <row r="5" spans="1:8" ht="56.25">
      <c r="A5" s="13" t="s">
        <v>142</v>
      </c>
      <c r="B5" s="3" t="s">
        <v>143</v>
      </c>
      <c r="C5" s="3" t="s">
        <v>639</v>
      </c>
      <c r="D5" s="3"/>
      <c r="E5" s="3" t="s">
        <v>574</v>
      </c>
      <c r="F5" s="3" t="s">
        <v>575</v>
      </c>
      <c r="G5" s="3" t="s">
        <v>140</v>
      </c>
      <c r="H5" s="3" t="s">
        <v>136</v>
      </c>
    </row>
    <row r="6" spans="1:8" s="2" customFormat="1" ht="56.25">
      <c r="A6" s="2" t="s">
        <v>162</v>
      </c>
      <c r="B6" s="3" t="s">
        <v>460</v>
      </c>
      <c r="C6" s="3" t="s">
        <v>553</v>
      </c>
      <c r="D6" s="3"/>
      <c r="E6" s="3" t="s">
        <v>160</v>
      </c>
      <c r="F6" s="3" t="s">
        <v>557</v>
      </c>
      <c r="G6" s="3" t="s">
        <v>554</v>
      </c>
      <c r="H6" s="3" t="s">
        <v>604</v>
      </c>
    </row>
    <row r="7" spans="1:8" s="2" customFormat="1" ht="56.25">
      <c r="A7" s="2" t="s">
        <v>163</v>
      </c>
      <c r="B7" s="3" t="s">
        <v>555</v>
      </c>
      <c r="C7" s="3" t="s">
        <v>553</v>
      </c>
      <c r="E7" s="3" t="s">
        <v>160</v>
      </c>
      <c r="F7" s="3" t="s">
        <v>557</v>
      </c>
      <c r="G7" s="3" t="s">
        <v>556</v>
      </c>
      <c r="H7" s="3" t="s">
        <v>604</v>
      </c>
    </row>
    <row r="8" spans="1:8" ht="56.25">
      <c r="A8" s="13" t="s">
        <v>133</v>
      </c>
      <c r="B8" s="3" t="s">
        <v>134</v>
      </c>
      <c r="C8" s="3" t="s">
        <v>639</v>
      </c>
      <c r="E8" s="3" t="s">
        <v>574</v>
      </c>
      <c r="F8" s="3" t="s">
        <v>81</v>
      </c>
      <c r="G8" s="3" t="s">
        <v>135</v>
      </c>
      <c r="H8" s="3" t="s">
        <v>136</v>
      </c>
    </row>
    <row r="9" spans="1:8" ht="67.5">
      <c r="A9" s="13" t="s">
        <v>145</v>
      </c>
      <c r="B9" s="3" t="s">
        <v>144</v>
      </c>
      <c r="C9" s="3" t="s">
        <v>639</v>
      </c>
      <c r="D9" s="3"/>
      <c r="E9" s="3" t="s">
        <v>574</v>
      </c>
      <c r="F9" s="3" t="s">
        <v>81</v>
      </c>
      <c r="G9" s="3" t="s">
        <v>135</v>
      </c>
      <c r="H9" s="3" t="s">
        <v>136</v>
      </c>
    </row>
    <row r="10" spans="1:8" ht="56.25">
      <c r="A10" s="13" t="s">
        <v>146</v>
      </c>
      <c r="B10" s="3" t="s">
        <v>147</v>
      </c>
      <c r="C10" s="3" t="s">
        <v>639</v>
      </c>
      <c r="D10" s="3"/>
      <c r="E10" s="3" t="s">
        <v>574</v>
      </c>
      <c r="F10" s="3" t="s">
        <v>81</v>
      </c>
      <c r="G10" s="3" t="s">
        <v>135</v>
      </c>
      <c r="H10" s="3" t="s">
        <v>136</v>
      </c>
    </row>
    <row r="11" spans="1:8" s="2" customFormat="1" ht="56.25">
      <c r="A11" s="2" t="s">
        <v>161</v>
      </c>
      <c r="B11" s="3" t="s">
        <v>460</v>
      </c>
      <c r="C11" s="3" t="s">
        <v>553</v>
      </c>
      <c r="D11" s="3"/>
      <c r="E11" s="3" t="s">
        <v>160</v>
      </c>
      <c r="F11" s="3" t="s">
        <v>557</v>
      </c>
      <c r="G11" s="3" t="s">
        <v>554</v>
      </c>
      <c r="H11" s="3" t="s">
        <v>604</v>
      </c>
    </row>
    <row r="12" spans="1:8" s="2" customFormat="1" ht="56.25">
      <c r="A12" s="2" t="s">
        <v>165</v>
      </c>
      <c r="B12" s="3" t="s">
        <v>166</v>
      </c>
      <c r="C12" s="3" t="s">
        <v>553</v>
      </c>
      <c r="D12" s="3"/>
      <c r="E12" s="3" t="s">
        <v>160</v>
      </c>
      <c r="F12" s="3" t="s">
        <v>557</v>
      </c>
      <c r="G12" s="3" t="s">
        <v>554</v>
      </c>
      <c r="H12" s="3" t="s">
        <v>604</v>
      </c>
    </row>
    <row r="13" spans="1:8" s="2" customFormat="1" ht="56.25">
      <c r="A13" s="2" t="s">
        <v>171</v>
      </c>
      <c r="B13" s="3" t="s">
        <v>172</v>
      </c>
      <c r="C13" s="3" t="s">
        <v>622</v>
      </c>
      <c r="D13" s="3"/>
      <c r="E13" s="3" t="s">
        <v>160</v>
      </c>
      <c r="F13" s="3" t="s">
        <v>169</v>
      </c>
      <c r="G13" s="3" t="s">
        <v>554</v>
      </c>
      <c r="H13" s="3" t="s">
        <v>170</v>
      </c>
    </row>
    <row r="14" spans="1:8" s="2" customFormat="1" ht="56.25">
      <c r="A14" s="2" t="s">
        <v>167</v>
      </c>
      <c r="B14" s="3" t="s">
        <v>168</v>
      </c>
      <c r="C14" s="3" t="s">
        <v>622</v>
      </c>
      <c r="D14" s="3"/>
      <c r="E14" s="3" t="s">
        <v>160</v>
      </c>
      <c r="F14" s="3" t="s">
        <v>557</v>
      </c>
      <c r="G14" s="3" t="s">
        <v>169</v>
      </c>
      <c r="H14" s="3" t="s">
        <v>170</v>
      </c>
    </row>
    <row r="15" spans="1:8" s="2" customFormat="1" ht="56.25">
      <c r="A15" s="2" t="s">
        <v>164</v>
      </c>
      <c r="B15" s="3" t="s">
        <v>555</v>
      </c>
      <c r="C15" s="3" t="s">
        <v>553</v>
      </c>
      <c r="E15" s="3" t="s">
        <v>160</v>
      </c>
      <c r="F15" s="3" t="s">
        <v>557</v>
      </c>
      <c r="G15" s="3" t="s">
        <v>556</v>
      </c>
      <c r="H15" s="3" t="s">
        <v>604</v>
      </c>
    </row>
    <row r="16" spans="1:8" ht="56.25">
      <c r="A16" s="13" t="s">
        <v>137</v>
      </c>
      <c r="B16" s="3" t="s">
        <v>134</v>
      </c>
      <c r="C16" s="3" t="s">
        <v>639</v>
      </c>
      <c r="E16" s="3" t="s">
        <v>574</v>
      </c>
      <c r="F16" s="3" t="s">
        <v>81</v>
      </c>
      <c r="G16" s="3" t="s">
        <v>135</v>
      </c>
      <c r="H16" s="3" t="s">
        <v>136</v>
      </c>
    </row>
    <row r="17" spans="1:8" ht="56.25">
      <c r="A17" s="13" t="s">
        <v>148</v>
      </c>
      <c r="B17" s="3" t="s">
        <v>152</v>
      </c>
      <c r="C17" s="3" t="s">
        <v>639</v>
      </c>
      <c r="D17" s="3" t="s">
        <v>77</v>
      </c>
      <c r="E17" s="3" t="s">
        <v>574</v>
      </c>
      <c r="F17" s="3" t="s">
        <v>81</v>
      </c>
      <c r="G17" s="3" t="s">
        <v>150</v>
      </c>
      <c r="H17" s="3" t="s">
        <v>151</v>
      </c>
    </row>
    <row r="18" spans="1:8" ht="67.5">
      <c r="A18" s="13" t="s">
        <v>149</v>
      </c>
      <c r="B18" s="3" t="s">
        <v>144</v>
      </c>
      <c r="C18" s="3" t="s">
        <v>639</v>
      </c>
      <c r="D18" s="3"/>
      <c r="E18" s="3" t="s">
        <v>574</v>
      </c>
      <c r="F18" s="3" t="s">
        <v>81</v>
      </c>
      <c r="G18" s="3" t="s">
        <v>135</v>
      </c>
      <c r="H18" s="3" t="s">
        <v>136</v>
      </c>
    </row>
    <row r="19" spans="1:8" ht="56.25">
      <c r="A19" s="13" t="s">
        <v>153</v>
      </c>
      <c r="B19" s="3" t="s">
        <v>154</v>
      </c>
      <c r="C19" s="3" t="s">
        <v>639</v>
      </c>
      <c r="D19" s="3" t="s">
        <v>77</v>
      </c>
      <c r="E19" s="3" t="s">
        <v>574</v>
      </c>
      <c r="F19" s="3" t="s">
        <v>81</v>
      </c>
      <c r="G19" s="3" t="s">
        <v>150</v>
      </c>
      <c r="H19" s="3" t="s">
        <v>151</v>
      </c>
    </row>
    <row r="20" spans="1:8" ht="56.25">
      <c r="A20" s="13" t="s">
        <v>341</v>
      </c>
      <c r="B20" s="3" t="s">
        <v>342</v>
      </c>
      <c r="C20" s="3" t="s">
        <v>553</v>
      </c>
      <c r="D20" s="3"/>
      <c r="E20" s="3" t="s">
        <v>576</v>
      </c>
      <c r="F20" s="3" t="s">
        <v>81</v>
      </c>
      <c r="G20" s="3" t="s">
        <v>343</v>
      </c>
      <c r="H20" s="3" t="s">
        <v>344</v>
      </c>
    </row>
    <row r="21" spans="1:8" ht="45">
      <c r="A21" s="13" t="s">
        <v>235</v>
      </c>
      <c r="B21" s="3" t="s">
        <v>236</v>
      </c>
      <c r="C21" s="3" t="s">
        <v>553</v>
      </c>
      <c r="D21" s="3"/>
      <c r="E21" s="3" t="s">
        <v>237</v>
      </c>
      <c r="F21" s="3" t="s">
        <v>81</v>
      </c>
      <c r="G21" s="3" t="s">
        <v>238</v>
      </c>
      <c r="H21" s="3" t="s">
        <v>239</v>
      </c>
    </row>
    <row r="22" spans="1:8" ht="56.25">
      <c r="A22" s="13" t="s">
        <v>155</v>
      </c>
      <c r="B22" s="3" t="s">
        <v>156</v>
      </c>
      <c r="C22" s="3" t="s">
        <v>639</v>
      </c>
      <c r="D22" s="3"/>
      <c r="E22" s="3" t="s">
        <v>574</v>
      </c>
      <c r="F22" s="3" t="s">
        <v>81</v>
      </c>
      <c r="G22" s="3" t="s">
        <v>157</v>
      </c>
      <c r="H22" s="3" t="s">
        <v>136</v>
      </c>
    </row>
    <row r="23" spans="1:8" ht="56.25">
      <c r="A23" s="13" t="s">
        <v>158</v>
      </c>
      <c r="B23" s="3" t="s">
        <v>159</v>
      </c>
      <c r="C23" s="3" t="s">
        <v>639</v>
      </c>
      <c r="D23" s="3"/>
      <c r="E23" s="3" t="s">
        <v>574</v>
      </c>
      <c r="F23" s="3" t="s">
        <v>81</v>
      </c>
      <c r="G23" s="3" t="s">
        <v>157</v>
      </c>
      <c r="H23" s="3" t="s">
        <v>151</v>
      </c>
    </row>
    <row r="24" spans="1:8" ht="67.5">
      <c r="A24" s="13" t="s">
        <v>131</v>
      </c>
      <c r="B24" s="3" t="s">
        <v>132</v>
      </c>
      <c r="C24" s="3" t="s">
        <v>563</v>
      </c>
      <c r="D24" s="3" t="s">
        <v>77</v>
      </c>
      <c r="E24" s="3" t="s">
        <v>577</v>
      </c>
      <c r="F24" s="3" t="s">
        <v>81</v>
      </c>
      <c r="G24" s="3" t="s">
        <v>130</v>
      </c>
      <c r="H24" s="3" t="s">
        <v>110</v>
      </c>
    </row>
    <row r="25" spans="1:8" ht="67.5">
      <c r="A25" s="13" t="s">
        <v>129</v>
      </c>
      <c r="B25" s="3" t="s">
        <v>562</v>
      </c>
      <c r="C25" s="3" t="s">
        <v>563</v>
      </c>
      <c r="D25" s="3" t="s">
        <v>77</v>
      </c>
      <c r="E25" s="3" t="s">
        <v>577</v>
      </c>
      <c r="F25" s="3" t="s">
        <v>81</v>
      </c>
      <c r="G25" s="3" t="s">
        <v>130</v>
      </c>
      <c r="H25" s="3" t="s">
        <v>82</v>
      </c>
    </row>
    <row r="26" spans="1:8" s="2" customFormat="1" ht="56.25">
      <c r="A26" s="2" t="s">
        <v>173</v>
      </c>
      <c r="B26" s="3" t="s">
        <v>172</v>
      </c>
      <c r="C26" s="3" t="s">
        <v>622</v>
      </c>
      <c r="D26" s="3"/>
      <c r="E26" s="3" t="s">
        <v>160</v>
      </c>
      <c r="F26" s="3" t="s">
        <v>169</v>
      </c>
      <c r="G26" s="3" t="s">
        <v>554</v>
      </c>
      <c r="H26" s="3" t="s">
        <v>170</v>
      </c>
    </row>
    <row r="27" spans="1:8" ht="45">
      <c r="A27" s="13" t="s">
        <v>345</v>
      </c>
      <c r="B27" s="3" t="s">
        <v>346</v>
      </c>
      <c r="C27" s="3" t="s">
        <v>553</v>
      </c>
      <c r="D27" s="3"/>
      <c r="E27" s="3" t="s">
        <v>576</v>
      </c>
      <c r="F27" s="3" t="s">
        <v>81</v>
      </c>
      <c r="G27" s="3" t="s">
        <v>169</v>
      </c>
      <c r="H27" s="3" t="s">
        <v>347</v>
      </c>
    </row>
    <row r="28" spans="1:8" s="2" customFormat="1" ht="56.25">
      <c r="A28" s="2" t="s">
        <v>174</v>
      </c>
      <c r="B28" s="3" t="s">
        <v>172</v>
      </c>
      <c r="C28" s="3" t="s">
        <v>622</v>
      </c>
      <c r="D28" s="3"/>
      <c r="E28" s="3" t="s">
        <v>160</v>
      </c>
      <c r="F28" s="3" t="s">
        <v>169</v>
      </c>
      <c r="G28" s="3" t="s">
        <v>554</v>
      </c>
      <c r="H28" s="3" t="s">
        <v>170</v>
      </c>
    </row>
    <row r="29" spans="1:8" s="2" customFormat="1" ht="67.5">
      <c r="A29" s="2" t="s">
        <v>1</v>
      </c>
      <c r="B29" s="3" t="s">
        <v>175</v>
      </c>
      <c r="C29" s="3" t="s">
        <v>622</v>
      </c>
      <c r="D29" s="3"/>
      <c r="E29" s="3" t="s">
        <v>176</v>
      </c>
      <c r="F29" s="3" t="s">
        <v>169</v>
      </c>
      <c r="G29" s="3" t="s">
        <v>554</v>
      </c>
      <c r="H29" s="3" t="s">
        <v>170</v>
      </c>
    </row>
    <row r="30" spans="1:8" ht="78.75">
      <c r="A30" s="13" t="s">
        <v>74</v>
      </c>
      <c r="B30" s="3" t="s">
        <v>75</v>
      </c>
      <c r="C30" s="3" t="s">
        <v>563</v>
      </c>
      <c r="D30" s="3" t="s">
        <v>77</v>
      </c>
      <c r="E30" s="3" t="s">
        <v>80</v>
      </c>
      <c r="F30" s="3" t="s">
        <v>81</v>
      </c>
      <c r="G30" s="3" t="s">
        <v>564</v>
      </c>
      <c r="H30" s="3" t="s">
        <v>82</v>
      </c>
    </row>
    <row r="31" spans="1:8" ht="78.75">
      <c r="A31" s="13" t="s">
        <v>565</v>
      </c>
      <c r="B31" s="3" t="s">
        <v>75</v>
      </c>
      <c r="C31" s="3" t="s">
        <v>563</v>
      </c>
      <c r="D31" s="3" t="s">
        <v>77</v>
      </c>
      <c r="E31" s="3" t="s">
        <v>80</v>
      </c>
      <c r="F31" s="3" t="s">
        <v>81</v>
      </c>
      <c r="G31" s="3" t="s">
        <v>564</v>
      </c>
      <c r="H31" s="3" t="s">
        <v>82</v>
      </c>
    </row>
    <row r="32" spans="1:8" ht="78.75">
      <c r="A32" s="13" t="s">
        <v>107</v>
      </c>
      <c r="B32" s="3" t="s">
        <v>108</v>
      </c>
      <c r="C32" s="3" t="s">
        <v>563</v>
      </c>
      <c r="D32" s="3" t="s">
        <v>104</v>
      </c>
      <c r="E32" s="3" t="s">
        <v>567</v>
      </c>
      <c r="F32" s="3" t="s">
        <v>109</v>
      </c>
      <c r="G32" s="3" t="s">
        <v>63</v>
      </c>
      <c r="H32" s="3" t="s">
        <v>110</v>
      </c>
    </row>
    <row r="33" spans="1:8" ht="78.75">
      <c r="A33" s="13" t="s">
        <v>111</v>
      </c>
      <c r="B33" s="3" t="s">
        <v>108</v>
      </c>
      <c r="C33" s="3" t="s">
        <v>566</v>
      </c>
      <c r="D33" s="3" t="s">
        <v>104</v>
      </c>
      <c r="E33" s="3" t="s">
        <v>567</v>
      </c>
      <c r="F33" s="3" t="s">
        <v>109</v>
      </c>
      <c r="G33" s="3" t="s">
        <v>63</v>
      </c>
      <c r="H33" s="3" t="s">
        <v>110</v>
      </c>
    </row>
    <row r="34" spans="1:8" ht="78.75">
      <c r="A34" s="13" t="s">
        <v>103</v>
      </c>
      <c r="B34" s="3" t="s">
        <v>571</v>
      </c>
      <c r="C34" s="3" t="s">
        <v>563</v>
      </c>
      <c r="D34" s="3" t="s">
        <v>104</v>
      </c>
      <c r="E34" s="3" t="s">
        <v>80</v>
      </c>
      <c r="F34" s="3" t="s">
        <v>81</v>
      </c>
      <c r="G34" s="3" t="s">
        <v>105</v>
      </c>
      <c r="H34" s="3" t="s">
        <v>106</v>
      </c>
    </row>
    <row r="35" spans="1:8" ht="67.5">
      <c r="A35" s="13" t="s">
        <v>84</v>
      </c>
      <c r="B35" s="3" t="s">
        <v>85</v>
      </c>
      <c r="C35" s="3" t="s">
        <v>563</v>
      </c>
      <c r="D35" s="3" t="s">
        <v>77</v>
      </c>
      <c r="E35" s="3" t="s">
        <v>80</v>
      </c>
      <c r="F35" s="3" t="s">
        <v>81</v>
      </c>
      <c r="G35" s="3" t="s">
        <v>86</v>
      </c>
      <c r="H35" s="3" t="s">
        <v>82</v>
      </c>
    </row>
    <row r="36" spans="1:8" ht="67.5">
      <c r="A36" s="13" t="s">
        <v>89</v>
      </c>
      <c r="B36" s="3" t="s">
        <v>92</v>
      </c>
      <c r="C36" s="3" t="s">
        <v>563</v>
      </c>
      <c r="D36" s="3" t="s">
        <v>77</v>
      </c>
      <c r="E36" s="3" t="s">
        <v>80</v>
      </c>
      <c r="F36" s="3" t="s">
        <v>81</v>
      </c>
      <c r="G36" s="3" t="s">
        <v>93</v>
      </c>
      <c r="H36" s="3" t="s">
        <v>82</v>
      </c>
    </row>
    <row r="37" spans="1:8" ht="78.75">
      <c r="A37" s="13" t="s">
        <v>112</v>
      </c>
      <c r="B37" s="3" t="s">
        <v>127</v>
      </c>
      <c r="C37" s="3" t="s">
        <v>563</v>
      </c>
      <c r="D37" s="3" t="s">
        <v>77</v>
      </c>
      <c r="E37" s="3" t="s">
        <v>80</v>
      </c>
      <c r="F37" s="3" t="s">
        <v>81</v>
      </c>
      <c r="G37" s="3" t="s">
        <v>88</v>
      </c>
      <c r="H37" s="3" t="s">
        <v>82</v>
      </c>
    </row>
    <row r="38" spans="1:8" ht="78.75">
      <c r="A38" s="13" t="s">
        <v>83</v>
      </c>
      <c r="B38" s="3" t="s">
        <v>75</v>
      </c>
      <c r="C38" s="3" t="s">
        <v>563</v>
      </c>
      <c r="D38" s="3" t="s">
        <v>77</v>
      </c>
      <c r="E38" s="3" t="s">
        <v>80</v>
      </c>
      <c r="F38" s="3" t="s">
        <v>81</v>
      </c>
      <c r="G38" s="3" t="s">
        <v>564</v>
      </c>
      <c r="H38" s="3" t="s">
        <v>82</v>
      </c>
    </row>
    <row r="39" spans="1:8" ht="101.25">
      <c r="A39" s="13" t="s">
        <v>209</v>
      </c>
      <c r="B39" s="3" t="s">
        <v>233</v>
      </c>
      <c r="C39" s="3" t="s">
        <v>553</v>
      </c>
      <c r="D39" s="3" t="s">
        <v>77</v>
      </c>
      <c r="E39" s="3" t="s">
        <v>80</v>
      </c>
      <c r="F39" s="3" t="s">
        <v>81</v>
      </c>
      <c r="G39" s="3" t="s">
        <v>572</v>
      </c>
      <c r="H39" s="3" t="s">
        <v>234</v>
      </c>
    </row>
    <row r="40" spans="1:8" ht="67.5">
      <c r="A40" s="13" t="s">
        <v>94</v>
      </c>
      <c r="B40" s="3" t="s">
        <v>90</v>
      </c>
      <c r="C40" s="3" t="s">
        <v>563</v>
      </c>
      <c r="D40" s="3" t="s">
        <v>77</v>
      </c>
      <c r="E40" s="3" t="s">
        <v>80</v>
      </c>
      <c r="F40" s="3" t="s">
        <v>81</v>
      </c>
      <c r="G40" s="3" t="s">
        <v>91</v>
      </c>
      <c r="H40" s="3" t="s">
        <v>82</v>
      </c>
    </row>
    <row r="41" spans="1:8" ht="56.25">
      <c r="A41" s="13" t="s">
        <v>195</v>
      </c>
      <c r="B41" s="3" t="s">
        <v>196</v>
      </c>
      <c r="C41" s="3" t="s">
        <v>197</v>
      </c>
      <c r="D41" s="3"/>
      <c r="E41" s="3" t="s">
        <v>198</v>
      </c>
      <c r="F41" s="3" t="s">
        <v>573</v>
      </c>
      <c r="G41" s="3" t="s">
        <v>169</v>
      </c>
      <c r="H41" s="3" t="s">
        <v>203</v>
      </c>
    </row>
    <row r="42" spans="1:8" ht="45">
      <c r="A42" s="13" t="s">
        <v>204</v>
      </c>
      <c r="B42" s="3" t="s">
        <v>205</v>
      </c>
      <c r="C42" s="3" t="s">
        <v>197</v>
      </c>
      <c r="D42" s="3"/>
      <c r="E42" s="3" t="s">
        <v>198</v>
      </c>
      <c r="F42" s="3"/>
      <c r="G42" s="3" t="s">
        <v>169</v>
      </c>
      <c r="H42" s="3" t="s">
        <v>203</v>
      </c>
    </row>
    <row r="43" spans="1:8" ht="45">
      <c r="A43" s="13" t="s">
        <v>356</v>
      </c>
      <c r="B43" s="3" t="s">
        <v>357</v>
      </c>
      <c r="C43" s="3" t="s">
        <v>553</v>
      </c>
      <c r="D43" s="3"/>
      <c r="E43" s="3" t="s">
        <v>242</v>
      </c>
      <c r="F43" s="3" t="s">
        <v>81</v>
      </c>
      <c r="G43" s="3" t="s">
        <v>169</v>
      </c>
      <c r="H43" s="3" t="s">
        <v>136</v>
      </c>
    </row>
    <row r="44" spans="1:2" ht="45">
      <c r="A44" s="13" t="s">
        <v>26</v>
      </c>
      <c r="B44" s="3" t="s">
        <v>27</v>
      </c>
    </row>
    <row r="45" spans="1:8" ht="45">
      <c r="A45" s="13" t="s">
        <v>358</v>
      </c>
      <c r="B45" s="3" t="s">
        <v>359</v>
      </c>
      <c r="C45" s="3" t="s">
        <v>553</v>
      </c>
      <c r="D45" s="3"/>
      <c r="E45" s="3" t="s">
        <v>242</v>
      </c>
      <c r="F45" s="3" t="s">
        <v>360</v>
      </c>
      <c r="G45" s="3" t="s">
        <v>169</v>
      </c>
      <c r="H45" s="3" t="s">
        <v>361</v>
      </c>
    </row>
    <row r="46" spans="1:8" ht="45">
      <c r="A46" s="13" t="s">
        <v>362</v>
      </c>
      <c r="B46" s="3" t="s">
        <v>363</v>
      </c>
      <c r="C46" s="3" t="s">
        <v>553</v>
      </c>
      <c r="D46" s="3"/>
      <c r="E46" s="3" t="s">
        <v>354</v>
      </c>
      <c r="F46" s="3" t="s">
        <v>366</v>
      </c>
      <c r="G46" s="3" t="s">
        <v>169</v>
      </c>
      <c r="H46" s="3" t="s">
        <v>136</v>
      </c>
    </row>
    <row r="47" spans="1:8" ht="56.25">
      <c r="A47" s="13" t="s">
        <v>367</v>
      </c>
      <c r="B47" s="3" t="s">
        <v>368</v>
      </c>
      <c r="C47" s="3" t="s">
        <v>553</v>
      </c>
      <c r="D47" s="3"/>
      <c r="E47" s="3" t="s">
        <v>242</v>
      </c>
      <c r="F47" s="3" t="s">
        <v>366</v>
      </c>
      <c r="G47" s="3" t="s">
        <v>169</v>
      </c>
      <c r="H47" s="3" t="s">
        <v>136</v>
      </c>
    </row>
    <row r="48" spans="1:8" ht="45">
      <c r="A48" s="13" t="s">
        <v>364</v>
      </c>
      <c r="B48" s="3" t="s">
        <v>365</v>
      </c>
      <c r="C48" s="3" t="s">
        <v>553</v>
      </c>
      <c r="D48" s="3"/>
      <c r="E48" s="3" t="s">
        <v>242</v>
      </c>
      <c r="F48" s="3" t="s">
        <v>366</v>
      </c>
      <c r="G48" s="3" t="s">
        <v>169</v>
      </c>
      <c r="H48" s="3" t="s">
        <v>347</v>
      </c>
    </row>
    <row r="49" spans="1:8" ht="45">
      <c r="A49" s="13" t="s">
        <v>350</v>
      </c>
      <c r="B49" s="3" t="s">
        <v>348</v>
      </c>
      <c r="C49" s="3" t="s">
        <v>553</v>
      </c>
      <c r="D49" s="3"/>
      <c r="E49" s="3" t="s">
        <v>351</v>
      </c>
      <c r="F49" s="3" t="s">
        <v>208</v>
      </c>
      <c r="G49" s="3" t="s">
        <v>169</v>
      </c>
      <c r="H49" s="3" t="s">
        <v>344</v>
      </c>
    </row>
    <row r="50" spans="1:8" ht="45">
      <c r="A50" s="13" t="s">
        <v>240</v>
      </c>
      <c r="B50" s="3" t="s">
        <v>241</v>
      </c>
      <c r="C50" s="3" t="s">
        <v>553</v>
      </c>
      <c r="D50" s="3"/>
      <c r="E50" s="3" t="s">
        <v>242</v>
      </c>
      <c r="F50" s="3" t="s">
        <v>208</v>
      </c>
      <c r="G50" s="3" t="s">
        <v>169</v>
      </c>
      <c r="H50" s="3" t="s">
        <v>234</v>
      </c>
    </row>
    <row r="51" spans="1:8" ht="45">
      <c r="A51" s="13" t="s">
        <v>352</v>
      </c>
      <c r="B51" s="3" t="s">
        <v>353</v>
      </c>
      <c r="C51" s="3" t="s">
        <v>553</v>
      </c>
      <c r="D51" s="3"/>
      <c r="E51" s="3" t="s">
        <v>354</v>
      </c>
      <c r="F51" s="3" t="s">
        <v>355</v>
      </c>
      <c r="G51" s="3" t="s">
        <v>169</v>
      </c>
      <c r="H51" s="3" t="s">
        <v>344</v>
      </c>
    </row>
    <row r="52" spans="1:8" ht="45">
      <c r="A52" s="13" t="s">
        <v>243</v>
      </c>
      <c r="B52" s="3" t="s">
        <v>339</v>
      </c>
      <c r="C52" s="3" t="s">
        <v>553</v>
      </c>
      <c r="D52" s="3"/>
      <c r="E52" s="3" t="s">
        <v>242</v>
      </c>
      <c r="F52" s="3" t="s">
        <v>340</v>
      </c>
      <c r="G52" s="3" t="s">
        <v>169</v>
      </c>
      <c r="H52" s="3" t="s">
        <v>234</v>
      </c>
    </row>
    <row r="53" spans="1:8" ht="56.25">
      <c r="A53" s="13" t="s">
        <v>206</v>
      </c>
      <c r="B53" s="3" t="s">
        <v>207</v>
      </c>
      <c r="C53" s="3" t="s">
        <v>197</v>
      </c>
      <c r="D53" s="3"/>
      <c r="E53" s="3" t="s">
        <v>198</v>
      </c>
      <c r="F53" s="3" t="s">
        <v>208</v>
      </c>
      <c r="G53" s="3" t="s">
        <v>169</v>
      </c>
      <c r="H53" s="3" t="s">
        <v>631</v>
      </c>
    </row>
    <row r="54" spans="1:8" s="2" customFormat="1" ht="67.5">
      <c r="A54" s="2" t="s">
        <v>413</v>
      </c>
      <c r="B54" s="3" t="s">
        <v>182</v>
      </c>
      <c r="C54" s="3" t="s">
        <v>639</v>
      </c>
      <c r="D54" s="3" t="s">
        <v>177</v>
      </c>
      <c r="E54" s="3" t="s">
        <v>178</v>
      </c>
      <c r="F54" s="3" t="s">
        <v>580</v>
      </c>
      <c r="G54" s="3" t="s">
        <v>180</v>
      </c>
      <c r="H54" s="3" t="s">
        <v>64</v>
      </c>
    </row>
    <row r="55" spans="1:8" s="2" customFormat="1" ht="67.5">
      <c r="A55" s="2" t="s">
        <v>414</v>
      </c>
      <c r="B55" s="3" t="s">
        <v>183</v>
      </c>
      <c r="C55" s="3" t="s">
        <v>639</v>
      </c>
      <c r="D55" s="3" t="s">
        <v>177</v>
      </c>
      <c r="E55" s="3" t="s">
        <v>178</v>
      </c>
      <c r="F55" s="3" t="s">
        <v>580</v>
      </c>
      <c r="G55" s="3" t="s">
        <v>180</v>
      </c>
      <c r="H55" s="3" t="s">
        <v>64</v>
      </c>
    </row>
    <row r="56" spans="1:8" s="2" customFormat="1" ht="67.5">
      <c r="A56" s="2" t="s">
        <v>415</v>
      </c>
      <c r="B56" s="3" t="s">
        <v>182</v>
      </c>
      <c r="C56" s="3" t="s">
        <v>639</v>
      </c>
      <c r="D56" s="3" t="s">
        <v>177</v>
      </c>
      <c r="E56" s="3" t="s">
        <v>416</v>
      </c>
      <c r="F56" s="3" t="s">
        <v>580</v>
      </c>
      <c r="G56" s="3" t="s">
        <v>180</v>
      </c>
      <c r="H56" s="3" t="s">
        <v>64</v>
      </c>
    </row>
    <row r="57" spans="1:8" s="2" customFormat="1" ht="101.25">
      <c r="A57" s="2" t="s">
        <v>417</v>
      </c>
      <c r="B57" s="3" t="s">
        <v>184</v>
      </c>
      <c r="C57" s="3" t="s">
        <v>639</v>
      </c>
      <c r="D57" s="3" t="s">
        <v>177</v>
      </c>
      <c r="E57" s="3" t="s">
        <v>178</v>
      </c>
      <c r="F57" s="3" t="s">
        <v>418</v>
      </c>
      <c r="G57" s="3" t="s">
        <v>421</v>
      </c>
      <c r="H57" s="3" t="s">
        <v>64</v>
      </c>
    </row>
    <row r="58" spans="1:8" s="2" customFormat="1" ht="101.25">
      <c r="A58" s="2" t="s">
        <v>419</v>
      </c>
      <c r="B58" s="3" t="s">
        <v>390</v>
      </c>
      <c r="C58" s="3" t="s">
        <v>639</v>
      </c>
      <c r="D58" s="3" t="s">
        <v>177</v>
      </c>
      <c r="E58" s="3" t="s">
        <v>178</v>
      </c>
      <c r="F58" s="3" t="s">
        <v>418</v>
      </c>
      <c r="G58" s="3" t="s">
        <v>180</v>
      </c>
      <c r="H58" s="3" t="s">
        <v>64</v>
      </c>
    </row>
    <row r="59" spans="1:8" ht="45">
      <c r="A59" s="13" t="s">
        <v>369</v>
      </c>
      <c r="B59" s="3" t="s">
        <v>370</v>
      </c>
      <c r="C59" s="3" t="s">
        <v>553</v>
      </c>
      <c r="D59" s="3" t="s">
        <v>371</v>
      </c>
      <c r="E59" s="3" t="s">
        <v>372</v>
      </c>
      <c r="F59" s="3"/>
      <c r="G59" s="3" t="s">
        <v>373</v>
      </c>
      <c r="H59" s="3" t="s">
        <v>64</v>
      </c>
    </row>
    <row r="60" spans="1:8" s="2" customFormat="1" ht="101.25">
      <c r="A60" s="2" t="s">
        <v>420</v>
      </c>
      <c r="B60" s="3" t="s">
        <v>391</v>
      </c>
      <c r="C60" s="3" t="s">
        <v>639</v>
      </c>
      <c r="D60" s="3" t="s">
        <v>177</v>
      </c>
      <c r="E60" s="3" t="s">
        <v>581</v>
      </c>
      <c r="F60" s="3" t="s">
        <v>73</v>
      </c>
      <c r="G60" s="3" t="s">
        <v>421</v>
      </c>
      <c r="H60" s="3" t="s">
        <v>64</v>
      </c>
    </row>
    <row r="61" spans="1:8" ht="78.75">
      <c r="A61" s="13" t="s">
        <v>56</v>
      </c>
      <c r="B61" s="3" t="s">
        <v>582</v>
      </c>
      <c r="C61" s="3" t="s">
        <v>622</v>
      </c>
      <c r="D61" s="3" t="s">
        <v>623</v>
      </c>
      <c r="E61" s="3" t="s">
        <v>57</v>
      </c>
      <c r="F61" s="3" t="s">
        <v>58</v>
      </c>
      <c r="G61" s="3" t="s">
        <v>59</v>
      </c>
      <c r="H61" s="3" t="s">
        <v>40</v>
      </c>
    </row>
    <row r="62" spans="1:8" ht="45">
      <c r="A62" s="13" t="s">
        <v>374</v>
      </c>
      <c r="B62" s="3" t="s">
        <v>375</v>
      </c>
      <c r="C62" s="3" t="s">
        <v>376</v>
      </c>
      <c r="D62" s="3" t="s">
        <v>377</v>
      </c>
      <c r="E62" s="3" t="s">
        <v>378</v>
      </c>
      <c r="F62" s="3" t="s">
        <v>379</v>
      </c>
      <c r="G62" s="3" t="s">
        <v>380</v>
      </c>
      <c r="H62" s="3" t="s">
        <v>64</v>
      </c>
    </row>
    <row r="63" spans="1:8" ht="90">
      <c r="A63" s="2" t="s">
        <v>422</v>
      </c>
      <c r="B63" s="3" t="s">
        <v>392</v>
      </c>
      <c r="C63" s="3" t="s">
        <v>639</v>
      </c>
      <c r="D63" s="3" t="s">
        <v>177</v>
      </c>
      <c r="E63" s="3" t="s">
        <v>425</v>
      </c>
      <c r="F63" s="3" t="s">
        <v>583</v>
      </c>
      <c r="G63" s="3" t="s">
        <v>426</v>
      </c>
      <c r="H63" s="3" t="s">
        <v>64</v>
      </c>
    </row>
    <row r="64" spans="1:8" ht="67.5">
      <c r="A64" s="2" t="s">
        <v>427</v>
      </c>
      <c r="B64" s="3" t="s">
        <v>393</v>
      </c>
      <c r="C64" s="3" t="s">
        <v>639</v>
      </c>
      <c r="D64" s="3" t="s">
        <v>177</v>
      </c>
      <c r="E64" s="3" t="s">
        <v>425</v>
      </c>
      <c r="F64" s="3" t="s">
        <v>583</v>
      </c>
      <c r="G64" s="3" t="s">
        <v>428</v>
      </c>
      <c r="H64" s="3" t="s">
        <v>64</v>
      </c>
    </row>
    <row r="65" spans="1:8" s="2" customFormat="1" ht="78.75">
      <c r="A65" s="2" t="s">
        <v>412</v>
      </c>
      <c r="B65" s="3" t="s">
        <v>181</v>
      </c>
      <c r="C65" s="3" t="s">
        <v>639</v>
      </c>
      <c r="D65" s="3" t="s">
        <v>177</v>
      </c>
      <c r="E65" s="3" t="s">
        <v>581</v>
      </c>
      <c r="F65" s="3" t="s">
        <v>179</v>
      </c>
      <c r="G65" s="3" t="s">
        <v>180</v>
      </c>
      <c r="H65" s="3" t="s">
        <v>64</v>
      </c>
    </row>
    <row r="66" spans="1:8" ht="78.75">
      <c r="A66" s="2" t="s">
        <v>429</v>
      </c>
      <c r="B66" s="3" t="s">
        <v>394</v>
      </c>
      <c r="C66" s="3" t="s">
        <v>639</v>
      </c>
      <c r="D66" s="3" t="s">
        <v>177</v>
      </c>
      <c r="E66" s="3" t="s">
        <v>425</v>
      </c>
      <c r="F66" s="3" t="s">
        <v>430</v>
      </c>
      <c r="G66" s="3" t="s">
        <v>584</v>
      </c>
      <c r="H66" s="3" t="s">
        <v>64</v>
      </c>
    </row>
    <row r="67" spans="1:8" ht="56.25">
      <c r="A67" s="2" t="s">
        <v>431</v>
      </c>
      <c r="B67" s="3" t="s">
        <v>395</v>
      </c>
      <c r="C67" s="3" t="s">
        <v>639</v>
      </c>
      <c r="D67" s="3" t="s">
        <v>177</v>
      </c>
      <c r="E67" s="3" t="s">
        <v>178</v>
      </c>
      <c r="F67" s="3" t="s">
        <v>432</v>
      </c>
      <c r="G67" s="3" t="s">
        <v>180</v>
      </c>
      <c r="H67" s="3" t="s">
        <v>64</v>
      </c>
    </row>
    <row r="68" spans="1:8" ht="56.25">
      <c r="A68" s="2" t="s">
        <v>433</v>
      </c>
      <c r="B68" s="3" t="s">
        <v>395</v>
      </c>
      <c r="C68" s="3" t="s">
        <v>639</v>
      </c>
      <c r="D68" s="3" t="s">
        <v>177</v>
      </c>
      <c r="E68" s="3" t="s">
        <v>581</v>
      </c>
      <c r="F68" s="3" t="s">
        <v>432</v>
      </c>
      <c r="G68" s="3" t="s">
        <v>180</v>
      </c>
      <c r="H68" s="3" t="s">
        <v>64</v>
      </c>
    </row>
    <row r="69" spans="1:8" s="2" customFormat="1" ht="78.75">
      <c r="A69" s="2" t="s">
        <v>434</v>
      </c>
      <c r="B69" s="3" t="s">
        <v>181</v>
      </c>
      <c r="C69" s="3" t="s">
        <v>639</v>
      </c>
      <c r="D69" s="3" t="s">
        <v>177</v>
      </c>
      <c r="E69" s="3" t="s">
        <v>581</v>
      </c>
      <c r="F69" s="3" t="s">
        <v>435</v>
      </c>
      <c r="G69" s="3" t="s">
        <v>180</v>
      </c>
      <c r="H69" s="3" t="s">
        <v>64</v>
      </c>
    </row>
    <row r="70" spans="1:8" s="2" customFormat="1" ht="56.25">
      <c r="A70" s="2" t="s">
        <v>436</v>
      </c>
      <c r="B70" s="3" t="s">
        <v>396</v>
      </c>
      <c r="C70" s="3" t="s">
        <v>639</v>
      </c>
      <c r="D70" s="3" t="s">
        <v>177</v>
      </c>
      <c r="E70" s="3" t="s">
        <v>581</v>
      </c>
      <c r="F70" s="3" t="s">
        <v>418</v>
      </c>
      <c r="G70" s="3" t="s">
        <v>180</v>
      </c>
      <c r="H70" s="3" t="s">
        <v>64</v>
      </c>
    </row>
    <row r="71" spans="1:8" ht="101.25">
      <c r="A71" s="13" t="s">
        <v>54</v>
      </c>
      <c r="B71" s="3" t="s">
        <v>55</v>
      </c>
      <c r="C71" s="3" t="s">
        <v>622</v>
      </c>
      <c r="D71" s="3" t="s">
        <v>645</v>
      </c>
      <c r="E71" s="3" t="s">
        <v>4</v>
      </c>
      <c r="F71" s="3" t="s">
        <v>52</v>
      </c>
      <c r="G71" s="3" t="s">
        <v>648</v>
      </c>
      <c r="H71" s="3" t="s">
        <v>40</v>
      </c>
    </row>
    <row r="72" spans="1:8" ht="56.25">
      <c r="A72" s="13" t="s">
        <v>66</v>
      </c>
      <c r="B72" s="3" t="s">
        <v>67</v>
      </c>
      <c r="C72" s="3" t="s">
        <v>68</v>
      </c>
      <c r="D72" s="3" t="s">
        <v>585</v>
      </c>
      <c r="E72" s="3" t="s">
        <v>581</v>
      </c>
      <c r="F72" s="3" t="s">
        <v>69</v>
      </c>
      <c r="G72" s="3" t="s">
        <v>70</v>
      </c>
      <c r="H72" s="3" t="s">
        <v>64</v>
      </c>
    </row>
    <row r="73" spans="1:8" ht="56.25">
      <c r="A73" s="13" t="s">
        <v>60</v>
      </c>
      <c r="B73" s="3" t="s">
        <v>33</v>
      </c>
      <c r="C73" s="3" t="s">
        <v>61</v>
      </c>
      <c r="D73" s="3" t="s">
        <v>586</v>
      </c>
      <c r="E73" s="3" t="s">
        <v>581</v>
      </c>
      <c r="F73" s="3" t="s">
        <v>62</v>
      </c>
      <c r="G73" s="3" t="s">
        <v>63</v>
      </c>
      <c r="H73" s="3" t="s">
        <v>64</v>
      </c>
    </row>
    <row r="74" spans="1:8" ht="56.25">
      <c r="A74" s="13" t="s">
        <v>65</v>
      </c>
      <c r="B74" s="3" t="s">
        <v>33</v>
      </c>
      <c r="C74" s="3" t="s">
        <v>61</v>
      </c>
      <c r="D74" s="3" t="s">
        <v>586</v>
      </c>
      <c r="E74" s="3" t="s">
        <v>581</v>
      </c>
      <c r="F74" s="3" t="s">
        <v>62</v>
      </c>
      <c r="G74" s="3" t="s">
        <v>63</v>
      </c>
      <c r="H74" s="3" t="s">
        <v>64</v>
      </c>
    </row>
    <row r="75" spans="1:8" ht="56.25">
      <c r="A75" s="13" t="s">
        <v>71</v>
      </c>
      <c r="B75" s="3" t="s">
        <v>72</v>
      </c>
      <c r="C75" s="3" t="s">
        <v>61</v>
      </c>
      <c r="D75" s="3" t="s">
        <v>587</v>
      </c>
      <c r="E75" s="3" t="s">
        <v>581</v>
      </c>
      <c r="F75" s="3" t="s">
        <v>73</v>
      </c>
      <c r="G75" s="3" t="s">
        <v>70</v>
      </c>
      <c r="H75" s="3" t="s">
        <v>64</v>
      </c>
    </row>
    <row r="76" spans="1:2" ht="45">
      <c r="A76" s="13" t="s">
        <v>28</v>
      </c>
      <c r="B76" s="3" t="s">
        <v>29</v>
      </c>
    </row>
    <row r="77" spans="1:8" ht="45">
      <c r="A77" s="13" t="s">
        <v>381</v>
      </c>
      <c r="B77" s="3" t="s">
        <v>382</v>
      </c>
      <c r="C77" s="3" t="s">
        <v>383</v>
      </c>
      <c r="D77" s="3" t="s">
        <v>645</v>
      </c>
      <c r="E77" s="3" t="s">
        <v>385</v>
      </c>
      <c r="F77" s="3" t="s">
        <v>386</v>
      </c>
      <c r="G77" s="3" t="s">
        <v>388</v>
      </c>
      <c r="H77" s="3" t="s">
        <v>389</v>
      </c>
    </row>
    <row r="78" spans="1:8" ht="78.75">
      <c r="A78" s="13" t="s">
        <v>5</v>
      </c>
      <c r="B78" s="3" t="s">
        <v>589</v>
      </c>
      <c r="C78" s="3" t="s">
        <v>639</v>
      </c>
      <c r="D78" s="3" t="s">
        <v>645</v>
      </c>
      <c r="E78" s="3" t="s">
        <v>4</v>
      </c>
      <c r="F78" s="3" t="s">
        <v>588</v>
      </c>
      <c r="G78" s="3" t="s">
        <v>648</v>
      </c>
      <c r="H78" s="3" t="s">
        <v>0</v>
      </c>
    </row>
    <row r="79" spans="1:8" ht="45">
      <c r="A79" s="13" t="s">
        <v>32</v>
      </c>
      <c r="B79" s="3" t="s">
        <v>33</v>
      </c>
      <c r="C79" s="3" t="s">
        <v>639</v>
      </c>
      <c r="D79" s="3" t="s">
        <v>34</v>
      </c>
      <c r="E79" s="3" t="s">
        <v>578</v>
      </c>
      <c r="F79" s="3" t="s">
        <v>35</v>
      </c>
      <c r="G79" s="3" t="s">
        <v>648</v>
      </c>
      <c r="H79" s="3" t="s">
        <v>0</v>
      </c>
    </row>
    <row r="80" spans="1:8" ht="45">
      <c r="A80" s="13" t="s">
        <v>6</v>
      </c>
      <c r="B80" s="3" t="s">
        <v>7</v>
      </c>
      <c r="C80" s="3" t="s">
        <v>622</v>
      </c>
      <c r="D80" s="3" t="s">
        <v>645</v>
      </c>
      <c r="E80" s="3" t="s">
        <v>4</v>
      </c>
      <c r="F80" s="3" t="s">
        <v>8</v>
      </c>
      <c r="G80" s="3" t="s">
        <v>648</v>
      </c>
      <c r="H80" s="3" t="s">
        <v>9</v>
      </c>
    </row>
    <row r="81" spans="1:8" ht="45">
      <c r="A81" s="13" t="s">
        <v>3</v>
      </c>
      <c r="B81" s="3" t="s">
        <v>589</v>
      </c>
      <c r="C81" s="3" t="s">
        <v>639</v>
      </c>
      <c r="D81" s="3" t="s">
        <v>645</v>
      </c>
      <c r="E81" s="3" t="s">
        <v>4</v>
      </c>
      <c r="F81" s="3" t="s">
        <v>590</v>
      </c>
      <c r="G81" s="3" t="s">
        <v>648</v>
      </c>
      <c r="H81" s="3" t="s">
        <v>0</v>
      </c>
    </row>
    <row r="82" spans="1:8" ht="56.25">
      <c r="A82" s="13" t="s">
        <v>36</v>
      </c>
      <c r="B82" s="3" t="s">
        <v>37</v>
      </c>
      <c r="C82" s="3" t="s">
        <v>639</v>
      </c>
      <c r="D82" s="3" t="s">
        <v>645</v>
      </c>
      <c r="E82" s="3" t="s">
        <v>4</v>
      </c>
      <c r="F82" s="3" t="s">
        <v>38</v>
      </c>
      <c r="G82" s="3" t="s">
        <v>388</v>
      </c>
      <c r="H82" s="3" t="s">
        <v>40</v>
      </c>
    </row>
    <row r="83" spans="1:8" ht="56.25">
      <c r="A83" s="13" t="s">
        <v>41</v>
      </c>
      <c r="B83" s="3" t="s">
        <v>42</v>
      </c>
      <c r="C83" s="3" t="s">
        <v>622</v>
      </c>
      <c r="D83" s="3" t="s">
        <v>43</v>
      </c>
      <c r="E83" s="3" t="s">
        <v>44</v>
      </c>
      <c r="F83" s="3" t="s">
        <v>45</v>
      </c>
      <c r="G83" s="3" t="s">
        <v>388</v>
      </c>
      <c r="H83" s="3" t="s">
        <v>0</v>
      </c>
    </row>
    <row r="84" spans="1:8" ht="56.25">
      <c r="A84" s="13" t="s">
        <v>46</v>
      </c>
      <c r="B84" s="3" t="s">
        <v>47</v>
      </c>
      <c r="C84" s="3" t="s">
        <v>622</v>
      </c>
      <c r="D84" s="3" t="s">
        <v>43</v>
      </c>
      <c r="E84" s="3" t="s">
        <v>4</v>
      </c>
      <c r="F84" s="3" t="s">
        <v>38</v>
      </c>
      <c r="G84" s="3" t="s">
        <v>39</v>
      </c>
      <c r="H84" s="3" t="s">
        <v>40</v>
      </c>
    </row>
    <row r="85" spans="1:8" ht="45">
      <c r="A85" s="13" t="s">
        <v>620</v>
      </c>
      <c r="B85" s="3" t="s">
        <v>621</v>
      </c>
      <c r="C85" s="3" t="s">
        <v>624</v>
      </c>
      <c r="D85" s="3" t="s">
        <v>623</v>
      </c>
      <c r="E85" s="3" t="s">
        <v>591</v>
      </c>
      <c r="F85" s="3" t="s">
        <v>625</v>
      </c>
      <c r="G85" s="3" t="s">
        <v>626</v>
      </c>
      <c r="H85" s="3" t="s">
        <v>627</v>
      </c>
    </row>
    <row r="86" spans="1:2" ht="45">
      <c r="A86" s="13" t="s">
        <v>10</v>
      </c>
      <c r="B86" s="3" t="s">
        <v>13</v>
      </c>
    </row>
    <row r="87" spans="1:2" ht="45">
      <c r="A87" s="13" t="s">
        <v>22</v>
      </c>
      <c r="B87" s="3" t="s">
        <v>23</v>
      </c>
    </row>
    <row r="88" spans="1:2" ht="45">
      <c r="A88" s="13" t="s">
        <v>24</v>
      </c>
      <c r="B88" s="3" t="s">
        <v>25</v>
      </c>
    </row>
    <row r="89" spans="1:8" ht="56.25">
      <c r="A89" s="13" t="s">
        <v>632</v>
      </c>
      <c r="B89" s="3" t="s">
        <v>633</v>
      </c>
      <c r="C89" s="3" t="s">
        <v>624</v>
      </c>
      <c r="D89" s="3" t="s">
        <v>623</v>
      </c>
      <c r="E89" s="3" t="s">
        <v>591</v>
      </c>
      <c r="F89" s="3" t="s">
        <v>634</v>
      </c>
      <c r="G89" s="3" t="s">
        <v>635</v>
      </c>
      <c r="H89" s="3" t="s">
        <v>636</v>
      </c>
    </row>
    <row r="90" spans="1:8" ht="67.5">
      <c r="A90" s="13" t="s">
        <v>630</v>
      </c>
      <c r="B90" s="3" t="s">
        <v>621</v>
      </c>
      <c r="C90" s="3" t="s">
        <v>624</v>
      </c>
      <c r="D90" s="3" t="s">
        <v>623</v>
      </c>
      <c r="E90" s="3" t="s">
        <v>591</v>
      </c>
      <c r="F90" s="3" t="s">
        <v>592</v>
      </c>
      <c r="G90" s="3" t="s">
        <v>626</v>
      </c>
      <c r="H90" s="3" t="s">
        <v>631</v>
      </c>
    </row>
    <row r="91" spans="1:8" ht="45">
      <c r="A91" s="13" t="s">
        <v>629</v>
      </c>
      <c r="B91" s="3" t="s">
        <v>621</v>
      </c>
      <c r="C91" s="3" t="s">
        <v>624</v>
      </c>
      <c r="D91" s="3" t="s">
        <v>623</v>
      </c>
      <c r="E91" s="3" t="s">
        <v>591</v>
      </c>
      <c r="F91" s="3" t="s">
        <v>625</v>
      </c>
      <c r="G91" s="3" t="s">
        <v>626</v>
      </c>
      <c r="H91" s="3" t="s">
        <v>628</v>
      </c>
    </row>
    <row r="92" spans="1:8" ht="45">
      <c r="A92" s="13" t="s">
        <v>637</v>
      </c>
      <c r="B92" s="3" t="s">
        <v>638</v>
      </c>
      <c r="C92" s="3" t="s">
        <v>639</v>
      </c>
      <c r="D92" s="3" t="s">
        <v>640</v>
      </c>
      <c r="E92" s="3" t="s">
        <v>591</v>
      </c>
      <c r="F92" s="3" t="s">
        <v>641</v>
      </c>
      <c r="G92" s="3" t="s">
        <v>642</v>
      </c>
      <c r="H92" s="3" t="s">
        <v>593</v>
      </c>
    </row>
    <row r="93" spans="1:8" ht="45">
      <c r="A93" s="13" t="s">
        <v>643</v>
      </c>
      <c r="B93" s="3" t="s">
        <v>644</v>
      </c>
      <c r="C93" s="3" t="s">
        <v>639</v>
      </c>
      <c r="D93" s="3" t="s">
        <v>645</v>
      </c>
      <c r="E93" s="3" t="s">
        <v>646</v>
      </c>
      <c r="F93" s="3" t="s">
        <v>647</v>
      </c>
      <c r="G93" s="3" t="s">
        <v>648</v>
      </c>
      <c r="H93" s="3" t="s">
        <v>0</v>
      </c>
    </row>
    <row r="94" spans="1:8" ht="45">
      <c r="A94" s="13" t="s">
        <v>2</v>
      </c>
      <c r="B94" s="3" t="s">
        <v>644</v>
      </c>
      <c r="C94" s="3" t="s">
        <v>639</v>
      </c>
      <c r="D94" s="3" t="s">
        <v>645</v>
      </c>
      <c r="E94" s="3" t="s">
        <v>646</v>
      </c>
      <c r="F94" s="3" t="s">
        <v>647</v>
      </c>
      <c r="G94" s="3" t="s">
        <v>648</v>
      </c>
      <c r="H94" s="3" t="s">
        <v>0</v>
      </c>
    </row>
    <row r="95" spans="1:8" ht="45">
      <c r="A95" s="13" t="s">
        <v>48</v>
      </c>
      <c r="B95" s="3" t="s">
        <v>644</v>
      </c>
      <c r="C95" s="3" t="s">
        <v>622</v>
      </c>
      <c r="D95" s="3" t="s">
        <v>645</v>
      </c>
      <c r="E95" s="3" t="s">
        <v>646</v>
      </c>
      <c r="F95" s="3" t="s">
        <v>49</v>
      </c>
      <c r="G95" s="3" t="s">
        <v>648</v>
      </c>
      <c r="H95" s="3" t="s">
        <v>40</v>
      </c>
    </row>
    <row r="96" spans="1:8" ht="101.25">
      <c r="A96" s="13" t="s">
        <v>53</v>
      </c>
      <c r="B96" s="3" t="s">
        <v>50</v>
      </c>
      <c r="C96" s="3" t="s">
        <v>639</v>
      </c>
      <c r="D96" s="3" t="s">
        <v>51</v>
      </c>
      <c r="E96" s="3" t="s">
        <v>579</v>
      </c>
      <c r="F96" s="3" t="s">
        <v>52</v>
      </c>
      <c r="G96" s="3" t="s">
        <v>648</v>
      </c>
      <c r="H96" s="3" t="s">
        <v>40</v>
      </c>
    </row>
    <row r="97" spans="1:2" ht="45">
      <c r="A97" s="13" t="s">
        <v>20</v>
      </c>
      <c r="B97" s="3" t="s">
        <v>21</v>
      </c>
    </row>
    <row r="98" spans="1:8" ht="67.5">
      <c r="A98" s="13" t="s">
        <v>408</v>
      </c>
      <c r="B98" s="3" t="s">
        <v>404</v>
      </c>
      <c r="C98" s="3" t="s">
        <v>61</v>
      </c>
      <c r="D98" s="3" t="s">
        <v>594</v>
      </c>
      <c r="E98" s="3" t="s">
        <v>596</v>
      </c>
      <c r="F98" s="3" t="s">
        <v>397</v>
      </c>
      <c r="G98" s="3" t="s">
        <v>399</v>
      </c>
      <c r="H98" s="3" t="s">
        <v>398</v>
      </c>
    </row>
    <row r="99" spans="1:8" ht="67.5">
      <c r="A99" s="13" t="s">
        <v>407</v>
      </c>
      <c r="B99" s="3" t="s">
        <v>597</v>
      </c>
      <c r="C99" s="3" t="s">
        <v>61</v>
      </c>
      <c r="D99" s="3" t="s">
        <v>594</v>
      </c>
      <c r="E99" s="3" t="s">
        <v>596</v>
      </c>
      <c r="F99" s="3" t="s">
        <v>397</v>
      </c>
      <c r="G99" s="3" t="s">
        <v>399</v>
      </c>
      <c r="H99" s="3" t="s">
        <v>398</v>
      </c>
    </row>
    <row r="100" spans="1:8" ht="67.5">
      <c r="A100" s="13" t="s">
        <v>409</v>
      </c>
      <c r="B100" s="3" t="s">
        <v>405</v>
      </c>
      <c r="C100" s="3" t="s">
        <v>61</v>
      </c>
      <c r="D100" s="3" t="s">
        <v>595</v>
      </c>
      <c r="E100" s="3" t="s">
        <v>596</v>
      </c>
      <c r="F100" s="3" t="s">
        <v>397</v>
      </c>
      <c r="G100" s="3" t="s">
        <v>406</v>
      </c>
      <c r="H100" s="3" t="s">
        <v>398</v>
      </c>
    </row>
    <row r="101" spans="1:2" ht="45">
      <c r="A101" s="13" t="s">
        <v>11</v>
      </c>
      <c r="B101" s="3" t="s">
        <v>12</v>
      </c>
    </row>
    <row r="102" spans="1:8" ht="67.5">
      <c r="A102" s="13" t="s">
        <v>410</v>
      </c>
      <c r="B102" s="3" t="s">
        <v>598</v>
      </c>
      <c r="C102" s="3" t="s">
        <v>61</v>
      </c>
      <c r="D102" s="3" t="s">
        <v>594</v>
      </c>
      <c r="E102" s="3" t="s">
        <v>596</v>
      </c>
      <c r="F102" s="3" t="s">
        <v>397</v>
      </c>
      <c r="G102" s="3" t="s">
        <v>399</v>
      </c>
      <c r="H102" s="3" t="s">
        <v>398</v>
      </c>
    </row>
    <row r="103" spans="1:8" ht="67.5">
      <c r="A103" s="13" t="s">
        <v>411</v>
      </c>
      <c r="B103" s="3" t="s">
        <v>599</v>
      </c>
      <c r="C103" s="3" t="s">
        <v>61</v>
      </c>
      <c r="D103" s="3" t="s">
        <v>594</v>
      </c>
      <c r="E103" s="3" t="s">
        <v>596</v>
      </c>
      <c r="F103" s="3" t="s">
        <v>397</v>
      </c>
      <c r="G103" s="3" t="s">
        <v>399</v>
      </c>
      <c r="H103" s="3" t="s">
        <v>398</v>
      </c>
    </row>
    <row r="104" spans="1:2" ht="45">
      <c r="A104" s="13" t="s">
        <v>14</v>
      </c>
      <c r="B104" s="3" t="s">
        <v>15</v>
      </c>
    </row>
    <row r="105" spans="1:2" ht="45">
      <c r="A105" s="13" t="s">
        <v>16</v>
      </c>
      <c r="B105" s="3" t="s">
        <v>17</v>
      </c>
    </row>
    <row r="106" spans="1:2" ht="45">
      <c r="A106" s="13" t="s">
        <v>30</v>
      </c>
      <c r="B106" s="3" t="s">
        <v>31</v>
      </c>
    </row>
    <row r="107" spans="1:2" ht="45">
      <c r="A107" s="13" t="s">
        <v>18</v>
      </c>
      <c r="B107" s="3" t="s">
        <v>19</v>
      </c>
    </row>
    <row r="125" spans="2:8" ht="14.25">
      <c r="B125" s="3"/>
      <c r="C125" s="3"/>
      <c r="D125" s="3"/>
      <c r="E125" s="3"/>
      <c r="F125" s="3"/>
      <c r="G125" s="3"/>
      <c r="H125" s="3"/>
    </row>
    <row r="126" spans="2:8" ht="14.25">
      <c r="B126" s="3"/>
      <c r="C126" s="3"/>
      <c r="D126" s="3"/>
      <c r="E126" s="3"/>
      <c r="F126" s="3"/>
      <c r="G126" s="3"/>
      <c r="H126" s="3"/>
    </row>
    <row r="127" spans="2:8" ht="14.25">
      <c r="B127" s="3"/>
      <c r="C127" s="3"/>
      <c r="D127" s="3"/>
      <c r="E127" s="3"/>
      <c r="F127" s="3"/>
      <c r="G127" s="3"/>
      <c r="H127" s="3"/>
    </row>
    <row r="128" spans="2:8" ht="14.25">
      <c r="B128" s="3"/>
      <c r="C128" s="3"/>
      <c r="D128" s="3"/>
      <c r="E128" s="3"/>
      <c r="F128" s="3"/>
      <c r="G128" s="3"/>
      <c r="H128" s="3"/>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mvwb</dc:creator>
  <cp:keywords/>
  <dc:description/>
  <cp:lastModifiedBy>Wuethrich Roland</cp:lastModifiedBy>
  <cp:lastPrinted>2011-02-24T09:26:23Z</cp:lastPrinted>
  <dcterms:created xsi:type="dcterms:W3CDTF">2008-06-19T12:17:58Z</dcterms:created>
  <dcterms:modified xsi:type="dcterms:W3CDTF">2012-12-11T09:23:43Z</dcterms:modified>
  <cp:category/>
  <cp:version/>
  <cp:contentType/>
  <cp:contentStatus/>
</cp:coreProperties>
</file>