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24\"/>
    </mc:Choice>
  </mc:AlternateContent>
  <xr:revisionPtr revIDLastSave="0" documentId="13_ncr:1_{FF0D0AAE-0C83-49C2-88D4-FC3F4521B9B2}" xr6:coauthVersionLast="47" xr6:coauthVersionMax="47" xr10:uidLastSave="{00000000-0000-0000-0000-000000000000}"/>
  <bookViews>
    <workbookView xWindow="25695" yWindow="0" windowWidth="26010" windowHeight="2098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4" i="2" l="1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P35" i="5" l="1"/>
  <c r="L35" i="5"/>
  <c r="C35" i="5"/>
  <c r="Q35" i="5"/>
  <c r="D35" i="5"/>
  <c r="R35" i="5"/>
  <c r="H35" i="5"/>
  <c r="E35" i="5"/>
  <c r="S35" i="5"/>
  <c r="M35" i="5"/>
  <c r="F35" i="5"/>
  <c r="G35" i="5"/>
  <c r="J35" i="5"/>
  <c r="K35" i="5"/>
  <c r="I35" i="5"/>
  <c r="N35" i="5"/>
  <c r="O35" i="5"/>
  <c r="I42" i="5"/>
  <c r="J42" i="5"/>
  <c r="K42" i="5"/>
  <c r="L42" i="5"/>
  <c r="N42" i="5"/>
  <c r="C42" i="5"/>
  <c r="E42" i="5"/>
  <c r="F42" i="5"/>
  <c r="M42" i="5"/>
  <c r="O42" i="5"/>
  <c r="Q42" i="5"/>
  <c r="R42" i="5"/>
  <c r="S42" i="5"/>
  <c r="P42" i="5"/>
  <c r="D42" i="5"/>
  <c r="G42" i="5"/>
  <c r="H42" i="5"/>
  <c r="P49" i="5"/>
  <c r="R49" i="5"/>
  <c r="K49" i="5"/>
  <c r="O49" i="5"/>
  <c r="C49" i="5"/>
  <c r="Q49" i="5"/>
  <c r="D49" i="5"/>
  <c r="E49" i="5"/>
  <c r="S49" i="5"/>
  <c r="G49" i="5"/>
  <c r="H49" i="5"/>
  <c r="J49" i="5"/>
  <c r="F49" i="5"/>
  <c r="L49" i="5"/>
  <c r="M49" i="5"/>
  <c r="I49" i="5"/>
  <c r="N49" i="5"/>
  <c r="H33" i="6"/>
  <c r="I33" i="6"/>
  <c r="J33" i="6"/>
  <c r="K33" i="6"/>
  <c r="O33" i="6"/>
  <c r="L33" i="6"/>
  <c r="M33" i="6"/>
  <c r="N33" i="6"/>
  <c r="E33" i="6"/>
  <c r="C33" i="6"/>
  <c r="G33" i="6"/>
  <c r="Q33" i="6"/>
  <c r="R33" i="6"/>
  <c r="D33" i="6"/>
  <c r="F33" i="6"/>
  <c r="S33" i="6"/>
  <c r="P33" i="6"/>
  <c r="O40" i="6"/>
  <c r="P40" i="6"/>
  <c r="C40" i="6"/>
  <c r="Q40" i="6"/>
  <c r="D40" i="6"/>
  <c r="R40" i="6"/>
  <c r="H40" i="6"/>
  <c r="E40" i="6"/>
  <c r="S40" i="6"/>
  <c r="F40" i="6"/>
  <c r="G40" i="6"/>
  <c r="L40" i="6"/>
  <c r="N40" i="6"/>
  <c r="M40" i="6"/>
  <c r="I40" i="6"/>
  <c r="K40" i="6"/>
  <c r="J40" i="6"/>
  <c r="H47" i="6"/>
  <c r="I47" i="6"/>
  <c r="J47" i="6"/>
  <c r="K47" i="6"/>
  <c r="L47" i="6"/>
  <c r="M47" i="6"/>
  <c r="N47" i="6"/>
  <c r="E47" i="6"/>
  <c r="S47" i="6"/>
  <c r="F47" i="6"/>
  <c r="G47" i="6"/>
  <c r="Q47" i="6"/>
  <c r="R47" i="6"/>
  <c r="D47" i="6"/>
  <c r="O47" i="6"/>
  <c r="P47" i="6"/>
  <c r="C47" i="6"/>
  <c r="G38" i="6"/>
  <c r="H38" i="6"/>
  <c r="I38" i="6"/>
  <c r="J38" i="6"/>
  <c r="N38" i="6"/>
  <c r="K38" i="6"/>
  <c r="L38" i="6"/>
  <c r="M38" i="6"/>
  <c r="P38" i="6"/>
  <c r="S38" i="6"/>
  <c r="E38" i="6"/>
  <c r="Q38" i="6"/>
  <c r="R38" i="6"/>
  <c r="F38" i="6"/>
  <c r="C38" i="6"/>
  <c r="D38" i="6"/>
  <c r="O38" i="6"/>
  <c r="K46" i="6"/>
  <c r="L46" i="6"/>
  <c r="M46" i="6"/>
  <c r="N46" i="6"/>
  <c r="O46" i="6"/>
  <c r="P46" i="6"/>
  <c r="C46" i="6"/>
  <c r="Q46" i="6"/>
  <c r="D46" i="6"/>
  <c r="F46" i="6"/>
  <c r="G46" i="6"/>
  <c r="H46" i="6"/>
  <c r="I46" i="6"/>
  <c r="R46" i="6"/>
  <c r="E46" i="6"/>
  <c r="J46" i="6"/>
  <c r="S46" i="6"/>
  <c r="M36" i="5"/>
  <c r="N36" i="5"/>
  <c r="O36" i="5"/>
  <c r="P36" i="5"/>
  <c r="D36" i="5"/>
  <c r="S36" i="5"/>
  <c r="G36" i="5"/>
  <c r="K36" i="5"/>
  <c r="C36" i="5"/>
  <c r="Q36" i="5"/>
  <c r="R36" i="5"/>
  <c r="E36" i="5"/>
  <c r="I36" i="5"/>
  <c r="J36" i="5"/>
  <c r="F36" i="5"/>
  <c r="H36" i="5"/>
  <c r="L36" i="5"/>
  <c r="E48" i="6"/>
  <c r="S48" i="6"/>
  <c r="F48" i="6"/>
  <c r="G48" i="6"/>
  <c r="H48" i="6"/>
  <c r="I48" i="6"/>
  <c r="J48" i="6"/>
  <c r="K48" i="6"/>
  <c r="P48" i="6"/>
  <c r="R48" i="6"/>
  <c r="N48" i="6"/>
  <c r="O48" i="6"/>
  <c r="Q48" i="6"/>
  <c r="C48" i="6"/>
  <c r="D48" i="6"/>
  <c r="L48" i="6"/>
  <c r="M48" i="6"/>
  <c r="L41" i="5"/>
  <c r="N41" i="5"/>
  <c r="I41" i="5"/>
  <c r="J41" i="5"/>
  <c r="M41" i="5"/>
  <c r="R41" i="5"/>
  <c r="O41" i="5"/>
  <c r="C41" i="5"/>
  <c r="D41" i="5"/>
  <c r="P41" i="5"/>
  <c r="Q41" i="5"/>
  <c r="G41" i="5"/>
  <c r="E41" i="5"/>
  <c r="S41" i="5"/>
  <c r="F41" i="5"/>
  <c r="H41" i="5"/>
  <c r="K41" i="5"/>
  <c r="M50" i="5"/>
  <c r="K50" i="5"/>
  <c r="N50" i="5"/>
  <c r="O50" i="5"/>
  <c r="E50" i="5"/>
  <c r="G50" i="5"/>
  <c r="P50" i="5"/>
  <c r="Q50" i="5"/>
  <c r="D50" i="5"/>
  <c r="I50" i="5"/>
  <c r="J50" i="5"/>
  <c r="C50" i="5"/>
  <c r="R50" i="5"/>
  <c r="S50" i="5"/>
  <c r="H50" i="5"/>
  <c r="F50" i="5"/>
  <c r="L50" i="5"/>
  <c r="L41" i="6"/>
  <c r="M41" i="6"/>
  <c r="N41" i="6"/>
  <c r="O41" i="6"/>
  <c r="P41" i="6"/>
  <c r="C41" i="6"/>
  <c r="Q41" i="6"/>
  <c r="D41" i="6"/>
  <c r="R41" i="6"/>
  <c r="G41" i="6"/>
  <c r="I41" i="6"/>
  <c r="E41" i="6"/>
  <c r="H41" i="6"/>
  <c r="F41" i="6"/>
  <c r="J41" i="6"/>
  <c r="K41" i="6"/>
  <c r="S41" i="6"/>
  <c r="C30" i="5"/>
  <c r="Q30" i="5"/>
  <c r="M30" i="5"/>
  <c r="N30" i="5"/>
  <c r="D30" i="5"/>
  <c r="R30" i="5"/>
  <c r="E30" i="5"/>
  <c r="S30" i="5"/>
  <c r="F30" i="5"/>
  <c r="I30" i="5"/>
  <c r="L30" i="5"/>
  <c r="G30" i="5"/>
  <c r="H30" i="5"/>
  <c r="J30" i="5"/>
  <c r="O30" i="5"/>
  <c r="K30" i="5"/>
  <c r="P30" i="5"/>
  <c r="J37" i="5"/>
  <c r="G37" i="5"/>
  <c r="I37" i="5"/>
  <c r="K37" i="5"/>
  <c r="L37" i="5"/>
  <c r="P37" i="5"/>
  <c r="M37" i="5"/>
  <c r="O37" i="5"/>
  <c r="N37" i="5"/>
  <c r="S37" i="5"/>
  <c r="C37" i="5"/>
  <c r="Q37" i="5"/>
  <c r="D37" i="5"/>
  <c r="R37" i="5"/>
  <c r="F37" i="5"/>
  <c r="H37" i="5"/>
  <c r="E37" i="5"/>
  <c r="C44" i="5"/>
  <c r="Q44" i="5"/>
  <c r="S44" i="5"/>
  <c r="I44" i="5"/>
  <c r="L44" i="5"/>
  <c r="D44" i="5"/>
  <c r="R44" i="5"/>
  <c r="E44" i="5"/>
  <c r="F44" i="5"/>
  <c r="H44" i="5"/>
  <c r="N44" i="5"/>
  <c r="G44" i="5"/>
  <c r="J44" i="5"/>
  <c r="K44" i="5"/>
  <c r="M44" i="5"/>
  <c r="O44" i="5"/>
  <c r="P44" i="5"/>
  <c r="J51" i="5"/>
  <c r="R51" i="5"/>
  <c r="G51" i="5"/>
  <c r="K51" i="5"/>
  <c r="L51" i="5"/>
  <c r="P51" i="5"/>
  <c r="M51" i="5"/>
  <c r="O51" i="5"/>
  <c r="E51" i="5"/>
  <c r="N51" i="5"/>
  <c r="D51" i="5"/>
  <c r="C51" i="5"/>
  <c r="Q51" i="5"/>
  <c r="S51" i="5"/>
  <c r="F51" i="5"/>
  <c r="H51" i="5"/>
  <c r="I51" i="5"/>
  <c r="P35" i="6"/>
  <c r="C35" i="6"/>
  <c r="Q35" i="6"/>
  <c r="D35" i="6"/>
  <c r="R35" i="6"/>
  <c r="E35" i="6"/>
  <c r="S35" i="6"/>
  <c r="I35" i="6"/>
  <c r="F35" i="6"/>
  <c r="G35" i="6"/>
  <c r="H35" i="6"/>
  <c r="J35" i="6"/>
  <c r="K35" i="6"/>
  <c r="M35" i="6"/>
  <c r="N35" i="6"/>
  <c r="O35" i="6"/>
  <c r="L35" i="6"/>
  <c r="I42" i="6"/>
  <c r="J42" i="6"/>
  <c r="K42" i="6"/>
  <c r="L42" i="6"/>
  <c r="M42" i="6"/>
  <c r="N42" i="6"/>
  <c r="O42" i="6"/>
  <c r="F42" i="6"/>
  <c r="H42" i="6"/>
  <c r="P42" i="6"/>
  <c r="S42" i="6"/>
  <c r="D42" i="6"/>
  <c r="G42" i="6"/>
  <c r="E42" i="6"/>
  <c r="Q42" i="6"/>
  <c r="R42" i="6"/>
  <c r="C42" i="6"/>
  <c r="P49" i="6"/>
  <c r="C49" i="6"/>
  <c r="Q49" i="6"/>
  <c r="D49" i="6"/>
  <c r="R49" i="6"/>
  <c r="E49" i="6"/>
  <c r="S49" i="6"/>
  <c r="F49" i="6"/>
  <c r="G49" i="6"/>
  <c r="H49" i="6"/>
  <c r="I49" i="6"/>
  <c r="N49" i="6"/>
  <c r="O49" i="6"/>
  <c r="L49" i="6"/>
  <c r="J49" i="6"/>
  <c r="K49" i="6"/>
  <c r="M49" i="6"/>
  <c r="H47" i="5"/>
  <c r="J47" i="5"/>
  <c r="P47" i="5"/>
  <c r="R47" i="5"/>
  <c r="S47" i="5"/>
  <c r="F47" i="5"/>
  <c r="I47" i="5"/>
  <c r="C47" i="5"/>
  <c r="K47" i="5"/>
  <c r="M47" i="5"/>
  <c r="E47" i="5"/>
  <c r="L47" i="5"/>
  <c r="N47" i="5"/>
  <c r="O47" i="5"/>
  <c r="Q47" i="5"/>
  <c r="D47" i="5"/>
  <c r="G47" i="5"/>
  <c r="F43" i="5"/>
  <c r="H43" i="5"/>
  <c r="N43" i="5"/>
  <c r="P43" i="5"/>
  <c r="E43" i="5"/>
  <c r="G43" i="5"/>
  <c r="L43" i="5"/>
  <c r="O43" i="5"/>
  <c r="I43" i="5"/>
  <c r="D43" i="5"/>
  <c r="J43" i="5"/>
  <c r="K43" i="5"/>
  <c r="C43" i="5"/>
  <c r="M43" i="5"/>
  <c r="Q43" i="5"/>
  <c r="R43" i="5"/>
  <c r="S43" i="5"/>
  <c r="E34" i="6"/>
  <c r="S34" i="6"/>
  <c r="F34" i="6"/>
  <c r="G34" i="6"/>
  <c r="H34" i="6"/>
  <c r="I34" i="6"/>
  <c r="J34" i="6"/>
  <c r="K34" i="6"/>
  <c r="L34" i="6"/>
  <c r="Q34" i="6"/>
  <c r="R34" i="6"/>
  <c r="N34" i="6"/>
  <c r="P34" i="6"/>
  <c r="O34" i="6"/>
  <c r="C34" i="6"/>
  <c r="D34" i="6"/>
  <c r="M34" i="6"/>
  <c r="H33" i="5"/>
  <c r="C33" i="5"/>
  <c r="I33" i="5"/>
  <c r="J33" i="5"/>
  <c r="N33" i="5"/>
  <c r="K33" i="5"/>
  <c r="L33" i="5"/>
  <c r="M33" i="5"/>
  <c r="Q33" i="5"/>
  <c r="E33" i="5"/>
  <c r="O33" i="5"/>
  <c r="P33" i="5"/>
  <c r="D33" i="5"/>
  <c r="R33" i="5"/>
  <c r="S33" i="5"/>
  <c r="F33" i="5"/>
  <c r="G33" i="5"/>
  <c r="N31" i="6"/>
  <c r="P31" i="6"/>
  <c r="O31" i="6"/>
  <c r="C31" i="6"/>
  <c r="Q31" i="6"/>
  <c r="G31" i="6"/>
  <c r="D31" i="6"/>
  <c r="R31" i="6"/>
  <c r="E31" i="6"/>
  <c r="S31" i="6"/>
  <c r="F31" i="6"/>
  <c r="J31" i="6"/>
  <c r="K31" i="6"/>
  <c r="I31" i="6"/>
  <c r="L31" i="6"/>
  <c r="H31" i="6"/>
  <c r="M31" i="6"/>
  <c r="D39" i="6"/>
  <c r="R39" i="6"/>
  <c r="E39" i="6"/>
  <c r="S39" i="6"/>
  <c r="F39" i="6"/>
  <c r="G39" i="6"/>
  <c r="K39" i="6"/>
  <c r="H39" i="6"/>
  <c r="I39" i="6"/>
  <c r="J39" i="6"/>
  <c r="M39" i="6"/>
  <c r="P39" i="6"/>
  <c r="Q39" i="6"/>
  <c r="L39" i="6"/>
  <c r="O39" i="6"/>
  <c r="C39" i="6"/>
  <c r="N39" i="6"/>
  <c r="N31" i="5"/>
  <c r="F31" i="5"/>
  <c r="L31" i="5"/>
  <c r="O31" i="5"/>
  <c r="P31" i="5"/>
  <c r="I31" i="5"/>
  <c r="C31" i="5"/>
  <c r="Q31" i="5"/>
  <c r="E31" i="5"/>
  <c r="K31" i="5"/>
  <c r="D31" i="5"/>
  <c r="R31" i="5"/>
  <c r="S31" i="5"/>
  <c r="J31" i="5"/>
  <c r="G31" i="5"/>
  <c r="H31" i="5"/>
  <c r="M31" i="5"/>
  <c r="G38" i="5"/>
  <c r="M38" i="5"/>
  <c r="P38" i="5"/>
  <c r="Q38" i="5"/>
  <c r="E38" i="5"/>
  <c r="H38" i="5"/>
  <c r="I38" i="5"/>
  <c r="J38" i="5"/>
  <c r="C38" i="5"/>
  <c r="R38" i="5"/>
  <c r="K38" i="5"/>
  <c r="L38" i="5"/>
  <c r="N38" i="5"/>
  <c r="O38" i="5"/>
  <c r="D38" i="5"/>
  <c r="S38" i="5"/>
  <c r="F38" i="5"/>
  <c r="N45" i="5"/>
  <c r="K45" i="5"/>
  <c r="O45" i="5"/>
  <c r="P45" i="5"/>
  <c r="H45" i="5"/>
  <c r="J45" i="5"/>
  <c r="C45" i="5"/>
  <c r="Q45" i="5"/>
  <c r="S45" i="5"/>
  <c r="F45" i="5"/>
  <c r="I45" i="5"/>
  <c r="L45" i="5"/>
  <c r="D45" i="5"/>
  <c r="R45" i="5"/>
  <c r="E45" i="5"/>
  <c r="G45" i="5"/>
  <c r="M45" i="5"/>
  <c r="M36" i="6"/>
  <c r="N36" i="6"/>
  <c r="O36" i="6"/>
  <c r="P36" i="6"/>
  <c r="C36" i="6"/>
  <c r="Q36" i="6"/>
  <c r="D36" i="6"/>
  <c r="R36" i="6"/>
  <c r="E36" i="6"/>
  <c r="S36" i="6"/>
  <c r="F36" i="6"/>
  <c r="G36" i="6"/>
  <c r="H36" i="6"/>
  <c r="I36" i="6"/>
  <c r="J36" i="6"/>
  <c r="K36" i="6"/>
  <c r="L36" i="6"/>
  <c r="F43" i="6"/>
  <c r="G43" i="6"/>
  <c r="H43" i="6"/>
  <c r="I43" i="6"/>
  <c r="J43" i="6"/>
  <c r="K43" i="6"/>
  <c r="L43" i="6"/>
  <c r="Q43" i="6"/>
  <c r="R43" i="6"/>
  <c r="S43" i="6"/>
  <c r="C43" i="6"/>
  <c r="D43" i="6"/>
  <c r="M43" i="6"/>
  <c r="N43" i="6"/>
  <c r="E43" i="6"/>
  <c r="O43" i="6"/>
  <c r="P43" i="6"/>
  <c r="M50" i="6"/>
  <c r="N50" i="6"/>
  <c r="O50" i="6"/>
  <c r="P50" i="6"/>
  <c r="C50" i="6"/>
  <c r="Q50" i="6"/>
  <c r="D50" i="6"/>
  <c r="R50" i="6"/>
  <c r="E50" i="6"/>
  <c r="S50" i="6"/>
  <c r="J50" i="6"/>
  <c r="G50" i="6"/>
  <c r="K50" i="6"/>
  <c r="F50" i="6"/>
  <c r="H50" i="6"/>
  <c r="I50" i="6"/>
  <c r="L50" i="6"/>
  <c r="O40" i="5"/>
  <c r="P40" i="5"/>
  <c r="C40" i="5"/>
  <c r="Q40" i="5"/>
  <c r="G40" i="5"/>
  <c r="J40" i="5"/>
  <c r="K40" i="5"/>
  <c r="D40" i="5"/>
  <c r="R40" i="5"/>
  <c r="E40" i="5"/>
  <c r="S40" i="5"/>
  <c r="F40" i="5"/>
  <c r="I40" i="5"/>
  <c r="H40" i="5"/>
  <c r="L40" i="5"/>
  <c r="M40" i="5"/>
  <c r="N40" i="5"/>
  <c r="N45" i="6"/>
  <c r="O45" i="6"/>
  <c r="P45" i="6"/>
  <c r="C45" i="6"/>
  <c r="Q45" i="6"/>
  <c r="D45" i="6"/>
  <c r="R45" i="6"/>
  <c r="E45" i="6"/>
  <c r="S45" i="6"/>
  <c r="F45" i="6"/>
  <c r="K45" i="6"/>
  <c r="M45" i="6"/>
  <c r="H45" i="6"/>
  <c r="L45" i="6"/>
  <c r="I45" i="6"/>
  <c r="G45" i="6"/>
  <c r="J45" i="6"/>
  <c r="E48" i="5"/>
  <c r="S48" i="5"/>
  <c r="F48" i="5"/>
  <c r="G48" i="5"/>
  <c r="K48" i="5"/>
  <c r="N48" i="5"/>
  <c r="O48" i="5"/>
  <c r="H48" i="5"/>
  <c r="Q48" i="5"/>
  <c r="D48" i="5"/>
  <c r="I48" i="5"/>
  <c r="J48" i="5"/>
  <c r="L48" i="5"/>
  <c r="M48" i="5"/>
  <c r="P48" i="5"/>
  <c r="C48" i="5"/>
  <c r="R48" i="5"/>
  <c r="K32" i="5"/>
  <c r="J32" i="5"/>
  <c r="L32" i="5"/>
  <c r="M32" i="5"/>
  <c r="C32" i="5"/>
  <c r="N32" i="5"/>
  <c r="G32" i="5"/>
  <c r="I32" i="5"/>
  <c r="O32" i="5"/>
  <c r="P32" i="5"/>
  <c r="Q32" i="5"/>
  <c r="D32" i="5"/>
  <c r="R32" i="5"/>
  <c r="E32" i="5"/>
  <c r="S32" i="5"/>
  <c r="F32" i="5"/>
  <c r="H32" i="5"/>
  <c r="D39" i="5"/>
  <c r="R39" i="5"/>
  <c r="Q39" i="5"/>
  <c r="E39" i="5"/>
  <c r="S39" i="5"/>
  <c r="F39" i="5"/>
  <c r="G39" i="5"/>
  <c r="I39" i="5"/>
  <c r="L39" i="5"/>
  <c r="M39" i="5"/>
  <c r="P39" i="5"/>
  <c r="H39" i="5"/>
  <c r="J39" i="5"/>
  <c r="N39" i="5"/>
  <c r="O39" i="5"/>
  <c r="K39" i="5"/>
  <c r="C39" i="5"/>
  <c r="K46" i="5"/>
  <c r="J46" i="5"/>
  <c r="L46" i="5"/>
  <c r="M46" i="5"/>
  <c r="C46" i="5"/>
  <c r="Q46" i="5"/>
  <c r="N46" i="5"/>
  <c r="P46" i="5"/>
  <c r="E46" i="5"/>
  <c r="G46" i="5"/>
  <c r="O46" i="5"/>
  <c r="S46" i="5"/>
  <c r="F46" i="5"/>
  <c r="H46" i="5"/>
  <c r="D46" i="5"/>
  <c r="R46" i="5"/>
  <c r="I46" i="5"/>
  <c r="C30" i="6"/>
  <c r="Q30" i="6"/>
  <c r="E30" i="6"/>
  <c r="D30" i="6"/>
  <c r="R30" i="6"/>
  <c r="S30" i="6"/>
  <c r="F30" i="6"/>
  <c r="G30" i="6"/>
  <c r="H30" i="6"/>
  <c r="I30" i="6"/>
  <c r="J30" i="6"/>
  <c r="M30" i="6"/>
  <c r="N30" i="6"/>
  <c r="K30" i="6"/>
  <c r="L30" i="6"/>
  <c r="P30" i="6"/>
  <c r="O30" i="6"/>
  <c r="J37" i="6"/>
  <c r="K37" i="6"/>
  <c r="L37" i="6"/>
  <c r="M37" i="6"/>
  <c r="C37" i="6"/>
  <c r="N37" i="6"/>
  <c r="O37" i="6"/>
  <c r="P37" i="6"/>
  <c r="D37" i="6"/>
  <c r="F37" i="6"/>
  <c r="G37" i="6"/>
  <c r="R37" i="6"/>
  <c r="E37" i="6"/>
  <c r="I37" i="6"/>
  <c r="S37" i="6"/>
  <c r="H37" i="6"/>
  <c r="Q37" i="6"/>
  <c r="C44" i="6"/>
  <c r="Q44" i="6"/>
  <c r="R44" i="6"/>
  <c r="D44" i="6"/>
  <c r="E44" i="6"/>
  <c r="S44" i="6"/>
  <c r="F44" i="6"/>
  <c r="G44" i="6"/>
  <c r="H44" i="6"/>
  <c r="I44" i="6"/>
  <c r="P44" i="6"/>
  <c r="J44" i="6"/>
  <c r="L44" i="6"/>
  <c r="N44" i="6"/>
  <c r="O44" i="6"/>
  <c r="K44" i="6"/>
  <c r="M44" i="6"/>
  <c r="J51" i="6"/>
  <c r="K51" i="6"/>
  <c r="L51" i="6"/>
  <c r="M51" i="6"/>
  <c r="N51" i="6"/>
  <c r="O51" i="6"/>
  <c r="P51" i="6"/>
  <c r="C51" i="6"/>
  <c r="E51" i="6"/>
  <c r="F51" i="6"/>
  <c r="D51" i="6"/>
  <c r="G51" i="6"/>
  <c r="R51" i="6"/>
  <c r="H51" i="6"/>
  <c r="I51" i="6"/>
  <c r="Q51" i="6"/>
  <c r="S51" i="6"/>
  <c r="E34" i="5"/>
  <c r="S34" i="5"/>
  <c r="Q34" i="5"/>
  <c r="D34" i="5"/>
  <c r="F34" i="5"/>
  <c r="G34" i="5"/>
  <c r="M34" i="5"/>
  <c r="N34" i="5"/>
  <c r="H34" i="5"/>
  <c r="J34" i="5"/>
  <c r="O34" i="5"/>
  <c r="I34" i="5"/>
  <c r="K34" i="5"/>
  <c r="L34" i="5"/>
  <c r="P34" i="5"/>
  <c r="R34" i="5"/>
  <c r="C34" i="5"/>
  <c r="K32" i="6"/>
  <c r="L32" i="6"/>
  <c r="M32" i="6"/>
  <c r="N32" i="6"/>
  <c r="D32" i="6"/>
  <c r="O32" i="6"/>
  <c r="P32" i="6"/>
  <c r="C32" i="6"/>
  <c r="Q32" i="6"/>
  <c r="R32" i="6"/>
  <c r="H32" i="6"/>
  <c r="E32" i="6"/>
  <c r="F32" i="6"/>
  <c r="G32" i="6"/>
  <c r="I32" i="6"/>
  <c r="J32" i="6"/>
  <c r="S32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<sst xmlns="http://schemas.openxmlformats.org/spreadsheetml/2006/main" count="155" uniqueCount="56">
  <si>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</si>
  <si>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</si>
  <si>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</si>
  <si>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</si>
  <si>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</si>
  <si>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</si>
  <si>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</si>
  <si>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</si>
  <si>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</si>
  <si>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</si>
  <si>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</si>
  <si>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</si>
  <si>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</si>
  <si>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</si>
  <si>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</si>
  <si>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</si>
  <si>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</si>
  <si>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</si>
  <si>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</si>
  <si>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</si>
  <si>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</si>
  <si>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</si>
  <si>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</si>
  <si>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</si>
  <si>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</si>
  <si>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</si>
  <si>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</si>
  <si>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</si>
  <si>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</si>
  <si>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</si>
  <si>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</si>
  <si>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</si>
  <si>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</si>
  <si>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</si>
  <si>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</si>
  <si>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</si>
  <si>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</si>
  <si>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</si>
  <si>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</si>
  <si>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</si>
  <si>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</si>
  <si>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</si>
  <si>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</si>
  <si>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</si>
  <si>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</si>
  <si>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</si>
  <si>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</si>
  <si>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</si>
  <si>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</si>
  <si>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</si>
  <si>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</si>
  <si>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</si>
  <si>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</si>
  <si>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</si>
  <si>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VD24 - Joux des Vents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</si>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</sst>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C17" sqref="C17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45600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0.28999999999999998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>
        <v>6</v>
      </c>
      <c r="D10" s="8"/>
      <c r="E10" s="8"/>
      <c r="F10" s="8"/>
      <c r="G10" s="8"/>
      <c r="H10" s="8"/>
      <c r="I10" s="8"/>
      <c r="J10" s="8"/>
      <c r="K10" s="8">
        <v>1</v>
      </c>
      <c r="L10" s="8"/>
      <c r="M10" s="8"/>
      <c r="N10" s="8"/>
      <c r="O10" s="8"/>
      <c r="P10" s="8"/>
      <c r="Q10" s="8"/>
      <c r="R10" s="8"/>
      <c r="S10" s="8">
        <v>3</v>
      </c>
    </row>
    <row r="11" spans="1:19" x14ac:dyDescent="0.25">
      <c r="A11" s="8">
        <v>18</v>
      </c>
      <c r="B11" s="8">
        <v>0.18</v>
      </c>
      <c r="C11" s="8">
        <v>8</v>
      </c>
      <c r="D11" s="8"/>
      <c r="E11" s="8"/>
      <c r="F11" s="8"/>
      <c r="G11" s="8"/>
      <c r="H11" s="8"/>
      <c r="I11" s="8"/>
      <c r="J11" s="8"/>
      <c r="K11" s="8">
        <v>3</v>
      </c>
      <c r="L11" s="8"/>
      <c r="M11" s="8"/>
      <c r="N11" s="8"/>
      <c r="O11" s="8"/>
      <c r="P11" s="8"/>
      <c r="Q11" s="8"/>
      <c r="R11" s="8"/>
      <c r="S11" s="8">
        <v>1</v>
      </c>
    </row>
    <row r="12" spans="1:19" x14ac:dyDescent="0.25">
      <c r="A12" s="8">
        <v>22</v>
      </c>
      <c r="B12" s="8">
        <v>0.28999999999999998</v>
      </c>
      <c r="C12" s="8">
        <v>3</v>
      </c>
      <c r="D12" s="8">
        <v>1</v>
      </c>
      <c r="E12" s="8"/>
      <c r="F12" s="8"/>
      <c r="G12" s="8"/>
      <c r="H12" s="8"/>
      <c r="I12" s="8"/>
      <c r="J12" s="8"/>
      <c r="K12" s="8">
        <v>3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>
        <v>6</v>
      </c>
      <c r="D13" s="8">
        <v>1</v>
      </c>
      <c r="E13" s="8"/>
      <c r="F13" s="8"/>
      <c r="G13" s="8"/>
      <c r="H13" s="8"/>
      <c r="I13" s="8"/>
      <c r="J13" s="8"/>
      <c r="K13" s="8">
        <v>4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>
        <v>8</v>
      </c>
      <c r="D14" s="8">
        <v>1</v>
      </c>
      <c r="E14" s="8"/>
      <c r="F14" s="8"/>
      <c r="G14" s="8"/>
      <c r="H14" s="8"/>
      <c r="I14" s="8"/>
      <c r="J14" s="8">
        <v>1</v>
      </c>
      <c r="K14" s="8">
        <v>2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6</v>
      </c>
      <c r="D15" s="8">
        <v>1</v>
      </c>
      <c r="E15" s="8"/>
      <c r="F15" s="8"/>
      <c r="G15" s="8"/>
      <c r="H15" s="8"/>
      <c r="I15" s="8"/>
      <c r="J15" s="8"/>
      <c r="K15" s="8">
        <v>4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6</v>
      </c>
      <c r="D16" s="8">
        <v>2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7</v>
      </c>
      <c r="D17" s="8">
        <v>2</v>
      </c>
      <c r="E17" s="8"/>
      <c r="F17" s="8"/>
      <c r="G17" s="8"/>
      <c r="H17" s="8"/>
      <c r="I17" s="8"/>
      <c r="J17" s="8"/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6</v>
      </c>
      <c r="D18" s="8">
        <v>1</v>
      </c>
      <c r="E18" s="8"/>
      <c r="F18" s="8"/>
      <c r="G18" s="8"/>
      <c r="H18" s="8"/>
      <c r="I18" s="8"/>
      <c r="J18" s="8"/>
      <c r="K18" s="8">
        <v>1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2</v>
      </c>
      <c r="D19" s="8">
        <v>2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4</v>
      </c>
      <c r="D20" s="8">
        <v>1</v>
      </c>
      <c r="E20" s="8"/>
      <c r="F20" s="8"/>
      <c r="G20" s="8"/>
      <c r="H20" s="8"/>
      <c r="I20" s="8"/>
      <c r="J20" s="8"/>
      <c r="K20" s="8">
        <v>2</v>
      </c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/>
      <c r="D21" s="8">
        <v>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2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>
        <v>1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>
        <v>2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>
        <v>1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67</v>
      </c>
      <c r="D54" s="12">
        <f t="shared" ref="D54:S54" si="0">SUM(D9:D51)</f>
        <v>14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0</v>
      </c>
      <c r="J54" s="12">
        <f t="shared" si="0"/>
        <v>1</v>
      </c>
      <c r="K54" s="12">
        <f t="shared" si="0"/>
        <v>21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4</v>
      </c>
      <c r="T54" s="13">
        <f>SUM(C54:S54)</f>
        <v>107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231</v>
      </c>
      <c r="D55" s="20">
        <f t="shared" ref="D55:S55" si="3">ROUND(D54/$B$6, 1)</f>
        <v>48.3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0</v>
      </c>
      <c r="J55" s="20">
        <f t="shared" si="3"/>
        <v>3.4</v>
      </c>
      <c r="K55" s="20">
        <f t="shared" si="3"/>
        <v>72.400000000000006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13.8</v>
      </c>
      <c r="T55" s="21">
        <f>ROUND(SUM(C55:S55),0)</f>
        <v>369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7.99</v>
      </c>
      <c r="D56" s="22">
        <f>ROUND('Calcul surface terriere'!D53, 2)</f>
        <v>2.15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</v>
      </c>
      <c r="J56" s="22">
        <f>ROUND('Calcul surface terriere'!J53, 2)</f>
        <v>7.0000000000000007E-2</v>
      </c>
      <c r="K56" s="22">
        <f>ROUND('Calcul surface terriere'!K53, 2)</f>
        <v>1.69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7.0000000000000007E-2</v>
      </c>
      <c r="T56" s="23">
        <f>ROUND('Calcul surface terriere'!T53,1)</f>
        <v>12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27.54</v>
      </c>
      <c r="D57" s="22">
        <f>ROUND('Calcul surface terriere'!D54, 2)</f>
        <v>7.42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0</v>
      </c>
      <c r="J57" s="22">
        <f>ROUND('Calcul surface terriere'!J54, 2)</f>
        <v>0.24</v>
      </c>
      <c r="K57" s="22">
        <f>ROUND('Calcul surface terriere'!K54, 2)</f>
        <v>5.81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0.25</v>
      </c>
      <c r="T57" s="23">
        <f>ROUND('Calcul surface terriere'!T54, 1)</f>
        <v>41.3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67</v>
      </c>
      <c r="D58" s="24">
        <f>ROUND(100 * 'Calcul surface terriere'!D55,0)</f>
        <v>18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0</v>
      </c>
      <c r="J58" s="24">
        <f>ROUND(100 * 'Calcul surface terriere'!J55,0)</f>
        <v>1</v>
      </c>
      <c r="K58" s="24">
        <f>ROUND(100 * 'Calcul surface terriere'!K55,0)</f>
        <v>14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91</v>
      </c>
      <c r="D59" s="26">
        <f>ROUND('Calcul volume sur pied'!D53, 1)</f>
        <v>24.9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0</v>
      </c>
      <c r="J59" s="26">
        <f>ROUND('Calcul volume sur pied'!J53, 1)</f>
        <v>0.7</v>
      </c>
      <c r="K59" s="26">
        <f>ROUND('Calcul volume sur pied'!K53, 1)</f>
        <v>17.5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0.5</v>
      </c>
      <c r="T59" s="27">
        <f>ROUND('Calcul volume sur pied'!T53, 0)</f>
        <v>135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313.7</v>
      </c>
      <c r="D60" s="26">
        <f>ROUND('Calcul volume sur pied'!D54, 1)</f>
        <v>86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0</v>
      </c>
      <c r="J60" s="26">
        <f>ROUND('Calcul volume sur pied'!J54, 1)</f>
        <v>2.2999999999999998</v>
      </c>
      <c r="K60" s="26">
        <f>ROUND('Calcul volume sur pied'!K54, 1)</f>
        <v>60.2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1.9</v>
      </c>
      <c r="T60" s="27">
        <f>ROUND('Calcul volume sur pied'!T54, 0)</f>
        <v>464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68</v>
      </c>
      <c r="D61" s="24">
        <f>ROUND(100 * 'Calcul volume sur pied'!D55, 0)</f>
        <v>19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0</v>
      </c>
      <c r="J61" s="24">
        <f>ROUND(100 * 'Calcul volume sur pied'!J55, 0)</f>
        <v>0</v>
      </c>
      <c r="K61" s="24">
        <f>ROUND(100 * 'Calcul volume sur pied'!K55, 0)</f>
        <v>13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0.28999999999999998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20.689655172413794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3.4482758620689657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10.344827586206897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27.586206896551726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0</v>
      </c>
      <c r="J11" s="8">
        <f>'Protocole Inventaire'!J11/$B$6</f>
        <v>0</v>
      </c>
      <c r="K11" s="8">
        <f>'Protocole Inventaire'!K11/$B$6</f>
        <v>10.344827586206897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3.4482758620689657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10.344827586206897</v>
      </c>
      <c r="D12" s="8">
        <f>'Protocole Inventaire'!D12/$B$6</f>
        <v>3.4482758620689657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0</v>
      </c>
      <c r="J12" s="8">
        <f>'Protocole Inventaire'!J12/$B$6</f>
        <v>0</v>
      </c>
      <c r="K12" s="8">
        <f>'Protocole Inventaire'!K12/$B$6</f>
        <v>10.344827586206897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20.689655172413794</v>
      </c>
      <c r="D13" s="8">
        <f>'Protocole Inventaire'!D13/$B$6</f>
        <v>3.4482758620689657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0</v>
      </c>
      <c r="J13" s="8">
        <f>'Protocole Inventaire'!J13/$B$6</f>
        <v>0</v>
      </c>
      <c r="K13" s="8">
        <f>'Protocole Inventaire'!K13/$B$6</f>
        <v>13.793103448275863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27.586206896551726</v>
      </c>
      <c r="D14" s="8">
        <f>'Protocole Inventaire'!D14/$B$6</f>
        <v>3.4482758620689657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3.4482758620689657</v>
      </c>
      <c r="K14" s="8">
        <f>'Protocole Inventaire'!K14/$B$6</f>
        <v>6.8965517241379315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20.689655172413794</v>
      </c>
      <c r="D15" s="8">
        <f>'Protocole Inventaire'!D15/$B$6</f>
        <v>3.4482758620689657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0</v>
      </c>
      <c r="K15" s="8">
        <f>'Protocole Inventaire'!K15/$B$6</f>
        <v>13.793103448275863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20.689655172413794</v>
      </c>
      <c r="D16" s="8">
        <f>'Protocole Inventaire'!D16/$B$6</f>
        <v>6.8965517241379315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24.137931034482762</v>
      </c>
      <c r="D17" s="8">
        <f>'Protocole Inventaire'!D17/$B$6</f>
        <v>6.8965517241379315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3.4482758620689657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20.689655172413794</v>
      </c>
      <c r="D18" s="8">
        <f>'Protocole Inventaire'!D18/$B$6</f>
        <v>3.4482758620689657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3.4482758620689657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6.8965517241379315</v>
      </c>
      <c r="D19" s="8">
        <f>'Protocole Inventaire'!D19/$B$6</f>
        <v>6.8965517241379315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13.793103448275863</v>
      </c>
      <c r="D20" s="8">
        <f>'Protocole Inventaire'!D20/$B$6</f>
        <v>3.4482758620689657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6.8965517241379315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3.4482758620689657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6.8965517241379315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3.4482758620689657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6.8965517241379315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3.4482758620689657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0.28999999999999998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9.2362824015539927E-2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1.5393804002589988E-2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4.6181412007769963E-2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0.20357520395261858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</v>
      </c>
      <c r="J11" s="8">
        <f>'Protocole Inventaire'!J11*($A11/200)^2*PI()</f>
        <v>0</v>
      </c>
      <c r="K11" s="8">
        <f>'Protocole Inventaire'!K11*($A11/200)^2*PI()</f>
        <v>7.6340701482231973E-2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2.5446900494077322E-2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0.11403981332530949</v>
      </c>
      <c r="D12" s="8">
        <f>'Protocole Inventaire'!D12*($A12/200)^2*PI()</f>
        <v>3.8013271108436497E-2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</v>
      </c>
      <c r="J12" s="8">
        <f>'Protocole Inventaire'!J12*($A12/200)^2*PI()</f>
        <v>0</v>
      </c>
      <c r="K12" s="8">
        <f>'Protocole Inventaire'!K12*($A12/200)^2*PI()</f>
        <v>0.11403981332530949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0.3185574950740051</v>
      </c>
      <c r="D13" s="8">
        <f>'Protocole Inventaire'!D13*($A13/200)^2*PI()</f>
        <v>5.3092915845667513E-2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</v>
      </c>
      <c r="J13" s="8">
        <f>'Protocole Inventaire'!J13*($A13/200)^2*PI()</f>
        <v>0</v>
      </c>
      <c r="K13" s="8">
        <f>'Protocole Inventaire'!K13*($A13/200)^2*PI()</f>
        <v>0.21237166338267005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0.56548667764616278</v>
      </c>
      <c r="D14" s="8">
        <f>'Protocole Inventaire'!D14*($A14/200)^2*PI()</f>
        <v>7.0685834705770348E-2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7.0685834705770348E-2</v>
      </c>
      <c r="K14" s="8">
        <f>'Protocole Inventaire'!K14*($A14/200)^2*PI()</f>
        <v>0.1413716694115407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0.54475216613247024</v>
      </c>
      <c r="D15" s="8">
        <f>'Protocole Inventaire'!D15*($A15/200)^2*PI()</f>
        <v>9.0792027688745044E-2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</v>
      </c>
      <c r="K15" s="8">
        <f>'Protocole Inventaire'!K15*($A15/200)^2*PI()</f>
        <v>0.36316811075498018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0.68046896876754925</v>
      </c>
      <c r="D16" s="8">
        <f>'Protocole Inventaire'!D16*($A16/200)^2*PI()</f>
        <v>0.22682298958918307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0.96980965216316906</v>
      </c>
      <c r="D17" s="8">
        <f>'Protocole Inventaire'!D17*($A17/200)^2*PI()</f>
        <v>0.27708847204661974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0.9971415082494004</v>
      </c>
      <c r="D18" s="8">
        <f>'Protocole Inventaire'!D18*($A18/200)^2*PI()</f>
        <v>0.16619025137490007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0.16619025137490007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0.39269908169872414</v>
      </c>
      <c r="D19" s="8">
        <f>'Protocole Inventaire'!D19*($A19/200)^2*PI()</f>
        <v>0.39269908169872414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0.91608841778678374</v>
      </c>
      <c r="D20" s="8">
        <f>'Protocole Inventaire'!D20*($A20/200)^2*PI()</f>
        <v>0.22902210444669593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0.45804420889339187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0.26420794216690158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0.60381410801995827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0.34211943997592853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0.76969020012949918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0.81712824919870519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7.9856143661598962</v>
      </c>
      <c r="D53">
        <f t="shared" ref="D53:S53" si="0">SUM(D9:D51)</f>
        <v>2.1507343306475724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7.0685834705770348E-2</v>
      </c>
      <c r="K53">
        <f t="shared" si="0"/>
        <v>1.685464458650924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7.1628312501847285E-2</v>
      </c>
      <c r="T53">
        <f>SUM(C53:S53)</f>
        <v>11.964127302666011</v>
      </c>
    </row>
    <row r="54" spans="1:20" x14ac:dyDescent="0.25">
      <c r="A54" t="s">
        <v>49</v>
      </c>
      <c r="B54" t="s">
        <v>30</v>
      </c>
      <c r="C54">
        <f>C53/$B$6</f>
        <v>27.536601262620334</v>
      </c>
      <c r="D54">
        <f t="shared" ref="D54:S54" si="1">D53/$B$6</f>
        <v>7.4163252780950772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0.24374425760610466</v>
      </c>
      <c r="K54">
        <f t="shared" si="1"/>
        <v>5.8119464091411173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0.24699418104085272</v>
      </c>
      <c r="T54">
        <f>SUM(C54:S54)</f>
        <v>41.255611388503482</v>
      </c>
    </row>
    <row r="55" spans="1:20" x14ac:dyDescent="0.25">
      <c r="A55" t="s">
        <v>49</v>
      </c>
      <c r="B55" t="s">
        <v>50</v>
      </c>
      <c r="C55">
        <f>C54/$T54</f>
        <v>0.66746317254417997</v>
      </c>
      <c r="D55">
        <f t="shared" ref="D55:S55" si="2">D54/$T54</f>
        <v>0.17976524958642964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5.9081479925426044E-3</v>
      </c>
      <c r="K55">
        <f t="shared" si="2"/>
        <v>0.14087650657773809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5.9869232991098392E-3</v>
      </c>
      <c r="T55">
        <f>SUM(C55:S55)</f>
        <v>1.0000000000000002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0.28999999999999998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0.72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0.12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0.36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1.44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</v>
      </c>
      <c r="J11" s="8">
        <f>'Protocole Inventaire'!J11*$B11</f>
        <v>0</v>
      </c>
      <c r="K11" s="8">
        <f>'Protocole Inventaire'!K11*$B11</f>
        <v>0.54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0.18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0.86999999999999988</v>
      </c>
      <c r="D12" s="8">
        <f>'Protocole Inventaire'!D12*$B12</f>
        <v>0.28999999999999998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</v>
      </c>
      <c r="J12" s="8">
        <f>'Protocole Inventaire'!J12*$B12</f>
        <v>0</v>
      </c>
      <c r="K12" s="8">
        <f>'Protocole Inventaire'!K12*$B12</f>
        <v>0.86999999999999988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2.7600000000000002</v>
      </c>
      <c r="D13" s="8">
        <f>'Protocole Inventaire'!D13*$B13</f>
        <v>0.46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</v>
      </c>
      <c r="J13" s="8">
        <f>'Protocole Inventaire'!J13*$B13</f>
        <v>0</v>
      </c>
      <c r="K13" s="8">
        <f>'Protocole Inventaire'!K13*$B13</f>
        <v>1.84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5.36</v>
      </c>
      <c r="D14" s="8">
        <f>'Protocole Inventaire'!D14*$B14</f>
        <v>0.67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0.67</v>
      </c>
      <c r="K14" s="8">
        <f>'Protocole Inventaire'!K14*$B14</f>
        <v>1.34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5.5200000000000005</v>
      </c>
      <c r="D15" s="8">
        <f>'Protocole Inventaire'!D15*$B15</f>
        <v>0.92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</v>
      </c>
      <c r="K15" s="8">
        <f>'Protocole Inventaire'!K15*$B15</f>
        <v>3.68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7.26</v>
      </c>
      <c r="D16" s="8">
        <f>'Protocole Inventaire'!D16*$B16</f>
        <v>2.42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10.92</v>
      </c>
      <c r="D17" s="8">
        <f>'Protocole Inventaire'!D17*$B17</f>
        <v>3.12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1.56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11.58</v>
      </c>
      <c r="D18" s="8">
        <f>'Protocole Inventaire'!D18*$B18</f>
        <v>1.93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1.93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4.7</v>
      </c>
      <c r="D19" s="8">
        <f>'Protocole Inventaire'!D19*$B19</f>
        <v>4.7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11.16</v>
      </c>
      <c r="D20" s="8">
        <f>'Protocole Inventaire'!D20*$B20</f>
        <v>2.79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5.58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3.27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7.6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4.37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9.98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11.1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90.97</v>
      </c>
      <c r="D53">
        <f t="shared" ref="D53:S53" si="0">SUM(D9:D51)</f>
        <v>24.94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0.67</v>
      </c>
      <c r="K53">
        <f t="shared" si="0"/>
        <v>17.46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0.54</v>
      </c>
      <c r="T53">
        <f>SUM(C53:S53)</f>
        <v>134.57999999999998</v>
      </c>
    </row>
    <row r="54" spans="1:20" x14ac:dyDescent="0.25">
      <c r="A54" t="s">
        <v>53</v>
      </c>
      <c r="B54" t="s">
        <v>30</v>
      </c>
      <c r="C54">
        <f>C53/$B$6</f>
        <v>313.68965517241384</v>
      </c>
      <c r="D54">
        <f t="shared" ref="D54:S54" si="1">D53/$B$6</f>
        <v>86.000000000000014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2.3103448275862073</v>
      </c>
      <c r="K54">
        <f t="shared" si="1"/>
        <v>60.206896551724142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1.8620689655172415</v>
      </c>
      <c r="T54">
        <f>SUM(C54:S54)</f>
        <v>464.06896551724145</v>
      </c>
    </row>
    <row r="55" spans="1:20" x14ac:dyDescent="0.25">
      <c r="A55" t="s">
        <v>53</v>
      </c>
      <c r="B55" t="s">
        <v>50</v>
      </c>
      <c r="C55">
        <f>C54/$T54</f>
        <v>0.67595482241046212</v>
      </c>
      <c r="D55">
        <f t="shared" ref="D55:S55" si="2">D54/$T54</f>
        <v>0.18531728340020806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4.9784514786743944E-3</v>
      </c>
      <c r="K55">
        <f t="shared" si="2"/>
        <v>0.12973695942933569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4.012483281319661E-3</v>
      </c>
      <c r="T55">
        <f>SUM(C55:S55)</f>
        <v>0.99999999999999989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2025-08-28T12:58:24Z</dcterms:modified>
</cp:coreProperties>
</file>