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<sst xmlns="http://schemas.openxmlformats.org/spreadsheetml/2006/main" count="154" uniqueCount="51">
  <si>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</si>
  <si>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</si>
  <si>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Cascinarsa (Vollkluppierung)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</si>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</sst>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0.49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30</v>
      </c>
      <c r="D9" s="9"/>
      <c r="E9" s="9" t="n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29</v>
      </c>
      <c r="D10" s="10"/>
      <c r="E10" s="10" t="n">
        <v>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17</v>
      </c>
      <c r="D11" s="10"/>
      <c r="E11" s="10" t="n">
        <v>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15</v>
      </c>
      <c r="D12" s="10"/>
      <c r="E12" s="10" t="n">
        <v>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11</v>
      </c>
      <c r="D13" s="10"/>
      <c r="E13" s="10" t="n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13</v>
      </c>
      <c r="D14" s="10"/>
      <c r="E14" s="10" t="n">
        <v>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7</v>
      </c>
      <c r="D15" s="10"/>
      <c r="E15" s="10" t="n">
        <v>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13</v>
      </c>
      <c r="D16" s="10"/>
      <c r="E16" s="10" t="n">
        <v>4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20</v>
      </c>
      <c r="D17" s="10"/>
      <c r="E17" s="10" t="n">
        <v>3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11</v>
      </c>
      <c r="D18" s="10"/>
      <c r="E18" s="10" t="n">
        <v>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7</v>
      </c>
      <c r="D19" s="10"/>
      <c r="E19" s="10" t="n">
        <v>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6</v>
      </c>
      <c r="D20" s="10"/>
      <c r="E20" s="10" t="n">
        <v>1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 t="n">
        <v>3</v>
      </c>
      <c r="D21" s="10"/>
      <c r="E21" s="10" t="n">
        <v>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 t="n">
        <v>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 t="n">
        <v>2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 t="n">
        <v>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6.58</v>
      </c>
      <c r="C26" s="10" t="n">
        <v>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7.14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7.72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188</v>
      </c>
      <c r="D54" s="1" t="n">
        <f aca="false">SUM(D9:D51)</f>
        <v>0</v>
      </c>
      <c r="E54" s="1" t="n">
        <f aca="false">SUM(E9:E51)</f>
        <v>35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223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383.7</v>
      </c>
      <c r="D55" s="16" t="n">
        <f aca="false">ROUND(D54/$B$6, 1)</f>
        <v>0</v>
      </c>
      <c r="E55" s="16" t="n">
        <f aca="false">ROUND(E54/$B$6, 1)</f>
        <v>71.4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455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23.3</v>
      </c>
      <c r="D56" s="18" t="n">
        <f aca="false">ROUND('Berechnungen Grundflaeche'!D53, 2)</f>
        <v>0</v>
      </c>
      <c r="E56" s="18" t="n">
        <f aca="false">ROUND('Berechnungen Grundflaeche'!E53, 2)</f>
        <v>5.7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29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47.56</v>
      </c>
      <c r="D57" s="18" t="n">
        <f aca="false">ROUND('Berechnungen Grundflaeche'!D54, 2)</f>
        <v>0</v>
      </c>
      <c r="E57" s="18" t="n">
        <f aca="false">ROUND('Berechnungen Grundflaeche'!E54, 2)</f>
        <v>11.63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59.2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80</v>
      </c>
      <c r="D58" s="20" t="n">
        <f aca="false">ROUND(100 * 'Berechnungen Grundflaeche'!D55,0)</f>
        <v>0</v>
      </c>
      <c r="E58" s="20" t="n">
        <f aca="false">ROUND(100 * 'Berechnungen Grundflaeche'!E55,0)</f>
        <v>20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270.8</v>
      </c>
      <c r="D59" s="22" t="n">
        <f aca="false">ROUND('Berechnungen Vorrat'!D53, 1)</f>
        <v>0</v>
      </c>
      <c r="E59" s="22" t="n">
        <f aca="false">ROUND('Berechnungen Vorrat'!E53, 1)</f>
        <v>68.1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339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552.6</v>
      </c>
      <c r="D60" s="22" t="n">
        <f aca="false">ROUND('Berechnungen Vorrat'!D54, 1)</f>
        <v>0</v>
      </c>
      <c r="E60" s="22" t="n">
        <f aca="false">ROUND('Berechnungen Vorrat'!E54, 1)</f>
        <v>138.9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692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80</v>
      </c>
      <c r="D61" s="20" t="n">
        <f aca="false">ROUND(100 * 'Berechnungen Vorrat'!D55, 0)</f>
        <v>0</v>
      </c>
      <c r="E61" s="20" t="n">
        <f aca="false">ROUND(100 * 'Berechnungen Vorrat'!E55, 0)</f>
        <v>20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61.2244897959184</v>
      </c>
      <c r="D9" s="9" t="n">
        <f aca="false">Kluppierungsprotokoll!D9/$B$6</f>
        <v>0</v>
      </c>
      <c r="E9" s="9" t="n">
        <f aca="false">Kluppierungsprotokoll!E9/$B$6</f>
        <v>2.04081632653061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59.1836734693878</v>
      </c>
      <c r="D10" s="10" t="n">
        <f aca="false">Kluppierungsprotokoll!D10/$B$6</f>
        <v>0</v>
      </c>
      <c r="E10" s="10" t="n">
        <f aca="false">Kluppierungsprotokoll!E10/$B$6</f>
        <v>4.08163265306123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34.6938775510204</v>
      </c>
      <c r="D11" s="10" t="n">
        <f aca="false">Kluppierungsprotokoll!D11/$B$6</f>
        <v>0</v>
      </c>
      <c r="E11" s="10" t="n">
        <f aca="false">Kluppierungsprotokoll!E11/$B$6</f>
        <v>6.12244897959184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30.6122448979592</v>
      </c>
      <c r="D12" s="10" t="n">
        <f aca="false">Kluppierungsprotokoll!D12/$B$6</f>
        <v>0</v>
      </c>
      <c r="E12" s="10" t="n">
        <f aca="false">Kluppierungsprotokoll!E12/$B$6</f>
        <v>6.12244897959184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22.4489795918367</v>
      </c>
      <c r="D13" s="10" t="n">
        <f aca="false">Kluppierungsprotokoll!D13/$B$6</f>
        <v>0</v>
      </c>
      <c r="E13" s="10" t="n">
        <f aca="false">Kluppierungsprotokoll!E13/$B$6</f>
        <v>4.08163265306123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26.530612244898</v>
      </c>
      <c r="D14" s="10" t="n">
        <f aca="false">Kluppierungsprotokoll!D14/$B$6</f>
        <v>0</v>
      </c>
      <c r="E14" s="10" t="n">
        <f aca="false">Kluppierungsprotokoll!E14/$B$6</f>
        <v>6.12244897959184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14.2857142857143</v>
      </c>
      <c r="D15" s="10" t="n">
        <f aca="false">Kluppierungsprotokoll!D15/$B$6</f>
        <v>0</v>
      </c>
      <c r="E15" s="10" t="n">
        <f aca="false">Kluppierungsprotokoll!E15/$B$6</f>
        <v>6.12244897959184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26.530612244898</v>
      </c>
      <c r="D16" s="10" t="n">
        <f aca="false">Kluppierungsprotokoll!D16/$B$6</f>
        <v>0</v>
      </c>
      <c r="E16" s="10" t="n">
        <f aca="false">Kluppierungsprotokoll!E16/$B$6</f>
        <v>8.16326530612245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40.8163265306122</v>
      </c>
      <c r="D17" s="10" t="n">
        <f aca="false">Kluppierungsprotokoll!D17/$B$6</f>
        <v>0</v>
      </c>
      <c r="E17" s="10" t="n">
        <f aca="false">Kluppierungsprotokoll!E17/$B$6</f>
        <v>6.12244897959184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22.4489795918367</v>
      </c>
      <c r="D18" s="10" t="n">
        <f aca="false">Kluppierungsprotokoll!D18/$B$6</f>
        <v>0</v>
      </c>
      <c r="E18" s="10" t="n">
        <f aca="false">Kluppierungsprotokoll!E18/$B$6</f>
        <v>8.16326530612245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14.2857142857143</v>
      </c>
      <c r="D19" s="10" t="n">
        <f aca="false">Kluppierungsprotokoll!D19/$B$6</f>
        <v>0</v>
      </c>
      <c r="E19" s="10" t="n">
        <f aca="false">Kluppierungsprotokoll!E19/$B$6</f>
        <v>6.12244897959184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12.2448979591837</v>
      </c>
      <c r="D20" s="10" t="n">
        <f aca="false">Kluppierungsprotokoll!D20/$B$6</f>
        <v>0</v>
      </c>
      <c r="E20" s="10" t="n">
        <f aca="false">Kluppierungsprotokoll!E20/$B$6</f>
        <v>2.04081632653061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6.12244897959184</v>
      </c>
      <c r="D21" s="10" t="n">
        <f aca="false">Kluppierungsprotokoll!D21/$B$6</f>
        <v>0</v>
      </c>
      <c r="E21" s="10" t="n">
        <f aca="false">Kluppierungsprotokoll!E21/$B$6</f>
        <v>6.12244897959184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4.08163265306123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4.08163265306123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2.04081632653061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6.58</v>
      </c>
      <c r="C26" s="10" t="n">
        <f aca="false">Kluppierungsprotokoll!C26/$B$6</f>
        <v>2.04081632653061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7.14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7.72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0.76340701482232</v>
      </c>
      <c r="D9" s="9" t="n">
        <f aca="false">Kluppierungsprotokoll!D9*($A9/200)^2*PI()</f>
        <v>0</v>
      </c>
      <c r="E9" s="9" t="n">
        <f aca="false">Kluppierungsprotokoll!E9*($A9/200)^2*PI()</f>
        <v>0.0254469004940773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1.10238486214466</v>
      </c>
      <c r="D10" s="10" t="n">
        <f aca="false">Kluppierungsprotokoll!D10*($A10/200)^2*PI()</f>
        <v>0</v>
      </c>
      <c r="E10" s="10" t="n">
        <f aca="false">Kluppierungsprotokoll!E10*($A10/200)^2*PI()</f>
        <v>0.076026542216873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0.902579569376348</v>
      </c>
      <c r="D11" s="10" t="n">
        <f aca="false">Kluppierungsprotokoll!D11*($A11/200)^2*PI()</f>
        <v>0</v>
      </c>
      <c r="E11" s="10" t="n">
        <f aca="false">Kluppierungsprotokoll!E11*($A11/200)^2*PI()</f>
        <v>0.159278747537003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1.06028752058656</v>
      </c>
      <c r="D12" s="10" t="n">
        <f aca="false">Kluppierungsprotokoll!D12*($A12/200)^2*PI()</f>
        <v>0</v>
      </c>
      <c r="E12" s="10" t="n">
        <f aca="false">Kluppierungsprotokoll!E12*($A12/200)^2*PI()</f>
        <v>0.212057504117311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0.998712304576195</v>
      </c>
      <c r="D13" s="10" t="n">
        <f aca="false">Kluppierungsprotokoll!D13*($A13/200)^2*PI()</f>
        <v>0</v>
      </c>
      <c r="E13" s="10" t="n">
        <f aca="false">Kluppierungsprotokoll!E13*($A13/200)^2*PI()</f>
        <v>0.18158405537749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1.47434943232969</v>
      </c>
      <c r="D14" s="10" t="n">
        <f aca="false">Kluppierungsprotokoll!D14*($A14/200)^2*PI()</f>
        <v>0</v>
      </c>
      <c r="E14" s="10" t="n">
        <f aca="false">Kluppierungsprotokoll!E14*($A14/200)^2*PI()</f>
        <v>0.340234484383775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0.969809652163169</v>
      </c>
      <c r="D15" s="10" t="n">
        <f aca="false">Kluppierungsprotokoll!D15*($A15/200)^2*PI()</f>
        <v>0</v>
      </c>
      <c r="E15" s="10" t="n">
        <f aca="false">Kluppierungsprotokoll!E15*($A15/200)^2*PI()</f>
        <v>0.41563270806993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2.1604732678737</v>
      </c>
      <c r="D16" s="10" t="n">
        <f aca="false">Kluppierungsprotokoll!D16*($A16/200)^2*PI()</f>
        <v>0</v>
      </c>
      <c r="E16" s="10" t="n">
        <f aca="false">Kluppierungsprotokoll!E16*($A16/200)^2*PI()</f>
        <v>0.6647610054996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3.92699081698724</v>
      </c>
      <c r="D17" s="10" t="n">
        <f aca="false">Kluppierungsprotokoll!D17*($A17/200)^2*PI()</f>
        <v>0</v>
      </c>
      <c r="E17" s="10" t="n">
        <f aca="false">Kluppierungsprotokoll!E17*($A17/200)^2*PI()</f>
        <v>0.589048622548086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2.51924314891366</v>
      </c>
      <c r="D18" s="10" t="n">
        <f aca="false">Kluppierungsprotokoll!D18*($A18/200)^2*PI()</f>
        <v>0</v>
      </c>
      <c r="E18" s="10" t="n">
        <f aca="false">Kluppierungsprotokoll!E18*($A18/200)^2*PI()</f>
        <v>0.916088417786784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1.84945559516831</v>
      </c>
      <c r="D19" s="10" t="n">
        <f aca="false">Kluppierungsprotokoll!D19*($A19/200)^2*PI()</f>
        <v>0</v>
      </c>
      <c r="E19" s="10" t="n">
        <f aca="false">Kluppierungsprotokoll!E19*($A19/200)^2*PI()</f>
        <v>0.792623826500705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1.81144232405987</v>
      </c>
      <c r="D20" s="10" t="n">
        <f aca="false">Kluppierungsprotokoll!D20*($A20/200)^2*PI()</f>
        <v>0</v>
      </c>
      <c r="E20" s="10" t="n">
        <f aca="false">Kluppierungsprotokoll!E20*($A20/200)^2*PI()</f>
        <v>0.301907054009979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1.02635831992779</v>
      </c>
      <c r="D21" s="10" t="n">
        <f aca="false">Kluppierungsprotokoll!D21*($A21/200)^2*PI()</f>
        <v>0</v>
      </c>
      <c r="E21" s="10" t="n">
        <f aca="false">Kluppierungsprotokoll!E21*($A21/200)^2*PI()</f>
        <v>1.02635831992779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0.769690200129499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0.860168068552885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0.528101725068444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6.58</v>
      </c>
      <c r="C26" s="10" t="n">
        <f aca="false">Kluppierungsprotokoll!C26*($A26/200)^2*PI()</f>
        <v>0.580880481648753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7.14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7.72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23.3043343043291</v>
      </c>
      <c r="D53" s="0" t="n">
        <f aca="false">SUM(D9:D51)</f>
        <v>0</v>
      </c>
      <c r="E53" s="0" t="n">
        <f aca="false">SUM(E9:E51)</f>
        <v>5.7010481884694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29.0053824927985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47.5598659272022</v>
      </c>
      <c r="D54" s="0" t="n">
        <f aca="false">D53/$B$6</f>
        <v>0</v>
      </c>
      <c r="E54" s="0" t="n">
        <f aca="false">E53/$B$6</f>
        <v>11.6347922213661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59.1946581485683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0.803448611998657</v>
      </c>
      <c r="D55" s="0" t="n">
        <f aca="false">D54/$T54</f>
        <v>0</v>
      </c>
      <c r="E55" s="0" t="n">
        <f aca="false">E54/$T54</f>
        <v>0.196551388001343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0.49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6.3</v>
      </c>
      <c r="D9" s="9" t="n">
        <f aca="false">Kluppierungsprotokoll!D9*$B9</f>
        <v>0</v>
      </c>
      <c r="E9" s="9" t="n">
        <f aca="false">Kluppierungsprotokoll!E9*$B9</f>
        <v>0.21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9.86</v>
      </c>
      <c r="D10" s="10" t="n">
        <f aca="false">Kluppierungsprotokoll!D10*$B10</f>
        <v>0</v>
      </c>
      <c r="E10" s="10" t="n">
        <f aca="false">Kluppierungsprotokoll!E10*$B10</f>
        <v>0.68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9.01</v>
      </c>
      <c r="D11" s="10" t="n">
        <f aca="false">Kluppierungsprotokoll!D11*$B11</f>
        <v>0</v>
      </c>
      <c r="E11" s="10" t="n">
        <f aca="false">Kluppierungsprotokoll!E11*$B11</f>
        <v>1.59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11.25</v>
      </c>
      <c r="D12" s="10" t="n">
        <f aca="false">Kluppierungsprotokoll!D12*$B12</f>
        <v>0</v>
      </c>
      <c r="E12" s="10" t="n">
        <f aca="false">Kluppierungsprotokoll!E12*$B12</f>
        <v>2.25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11.22</v>
      </c>
      <c r="D13" s="10" t="n">
        <f aca="false">Kluppierungsprotokoll!D13*$B13</f>
        <v>0</v>
      </c>
      <c r="E13" s="10" t="n">
        <f aca="false">Kluppierungsprotokoll!E13*$B13</f>
        <v>2.04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17.16</v>
      </c>
      <c r="D14" s="10" t="n">
        <f aca="false">Kluppierungsprotokoll!D14*$B14</f>
        <v>0</v>
      </c>
      <c r="E14" s="10" t="n">
        <f aca="false">Kluppierungsprotokoll!E14*$B14</f>
        <v>3.96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11.55</v>
      </c>
      <c r="D15" s="10" t="n">
        <f aca="false">Kluppierungsprotokoll!D15*$B15</f>
        <v>0</v>
      </c>
      <c r="E15" s="10" t="n">
        <f aca="false">Kluppierungsprotokoll!E15*$B15</f>
        <v>4.95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26.13</v>
      </c>
      <c r="D16" s="10" t="n">
        <f aca="false">Kluppierungsprotokoll!D16*$B16</f>
        <v>0</v>
      </c>
      <c r="E16" s="10" t="n">
        <f aca="false">Kluppierungsprotokoll!E16*$B16</f>
        <v>8.04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48</v>
      </c>
      <c r="D17" s="10" t="n">
        <f aca="false">Kluppierungsprotokoll!D17*$B17</f>
        <v>0</v>
      </c>
      <c r="E17" s="10" t="n">
        <f aca="false">Kluppierungsprotokoll!E17*$B17</f>
        <v>7.2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31.02</v>
      </c>
      <c r="D18" s="10" t="n">
        <f aca="false">Kluppierungsprotokoll!D18*$B18</f>
        <v>0</v>
      </c>
      <c r="E18" s="10" t="n">
        <f aca="false">Kluppierungsprotokoll!E18*$B18</f>
        <v>11.28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22.75</v>
      </c>
      <c r="D19" s="10" t="n">
        <f aca="false">Kluppierungsprotokoll!D19*$B19</f>
        <v>0</v>
      </c>
      <c r="E19" s="10" t="n">
        <f aca="false">Kluppierungsprotokoll!E19*$B19</f>
        <v>9.75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22.14</v>
      </c>
      <c r="D20" s="10" t="n">
        <f aca="false">Kluppierungsprotokoll!D20*$B20</f>
        <v>0</v>
      </c>
      <c r="E20" s="10" t="n">
        <f aca="false">Kluppierungsprotokoll!E20*$B20</f>
        <v>3.69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12.42</v>
      </c>
      <c r="D21" s="10" t="n">
        <f aca="false">Kluppierungsprotokoll!D21*$B21</f>
        <v>0</v>
      </c>
      <c r="E21" s="10" t="n">
        <f aca="false">Kluppierungsprotokoll!E21*$B21</f>
        <v>12.42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9.2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10.14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6.05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6.58</v>
      </c>
      <c r="C26" s="10" t="n">
        <f aca="false">Kluppierungsprotokoll!C26*$B26</f>
        <v>6.58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7.14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7.72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270.78</v>
      </c>
      <c r="D53" s="0" t="n">
        <f aca="false">SUM(D9:D51)</f>
        <v>0</v>
      </c>
      <c r="E53" s="0" t="n">
        <f aca="false">SUM(E9:E51)</f>
        <v>68.06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338.84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552.612244897959</v>
      </c>
      <c r="D54" s="0" t="n">
        <f aca="false">D53/$B$6</f>
        <v>0</v>
      </c>
      <c r="E54" s="0" t="n">
        <f aca="false">E53/$B$6</f>
        <v>138.897959183673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691.510204081633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0.799138236335734</v>
      </c>
      <c r="D55" s="0" t="n">
        <f aca="false">D54/$T54</f>
        <v>0</v>
      </c>
      <c r="E55" s="0" t="n">
        <f aca="false">E54/$T54</f>
        <v>0.200861763664266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2026-05-13T05:12:55Z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